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2" activeTab="0"/>
  </bookViews>
  <sheets>
    <sheet name="Лист2" sheetId="1" r:id="rId1"/>
    <sheet name="Лист1" sheetId="2" r:id="rId2"/>
  </sheets>
  <definedNames>
    <definedName name="_xlnm.Print_Area" localSheetId="0">'Лист2'!$A$1:$U$71</definedName>
  </definedNames>
  <calcPr fullCalcOnLoad="1"/>
</workbook>
</file>

<file path=xl/sharedStrings.xml><?xml version="1.0" encoding="utf-8"?>
<sst xmlns="http://schemas.openxmlformats.org/spreadsheetml/2006/main" count="262" uniqueCount="122">
  <si>
    <t xml:space="preserve">Лісництво  </t>
  </si>
  <si>
    <t xml:space="preserve">№ кварталу </t>
  </si>
  <si>
    <t>№ виділу</t>
  </si>
  <si>
    <t>Площа вид.га</t>
  </si>
  <si>
    <t>Коротка таксаційна характеристика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</si>
  <si>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</si>
  <si>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</si>
  <si>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</si>
  <si>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</si>
  <si>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</si>
  <si>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</si>
  <si>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>(ініціали та прізвище)</t>
  </si>
  <si>
    <t>М.М. Михайленко</t>
  </si>
  <si>
    <t>Пониження рівня грунтових вод, КВШ</t>
  </si>
  <si>
    <t>Погоджую :</t>
  </si>
  <si>
    <t>(найменування посади керівника державного спеціалізованого</t>
  </si>
  <si>
    <t>лісозахисного підприємства)</t>
  </si>
  <si>
    <t>(підпис, ініціали та прізвище)</t>
  </si>
  <si>
    <t xml:space="preserve">                          ПЕРЕЛІК</t>
  </si>
  <si>
    <t>№ підвиділу</t>
  </si>
  <si>
    <t>Площа підвиділу,га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</si>
  <si>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</si>
  <si>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</si>
  <si>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</si>
  <si>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</si>
  <si>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</si>
  <si>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</si>
  <si>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</si>
  <si>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 xml:space="preserve">запас деревостану м3. на га </t>
  </si>
  <si>
    <t xml:space="preserve">                                 Директор ДП “Остківське ЛГ”</t>
  </si>
  <si>
    <t>(найменування посади керівника )</t>
  </si>
  <si>
    <t>(підпис)</t>
  </si>
  <si>
    <t>територіального органу Держлісагентства</t>
  </si>
  <si>
    <t xml:space="preserve"> З питань лісового господарства відповідного</t>
  </si>
  <si>
    <t xml:space="preserve">(найменування посади керівника органу виконавчої влади </t>
  </si>
  <si>
    <t>Начальник Рівненського ОУЛМГ</t>
  </si>
  <si>
    <t>________________________Сухович В.М.</t>
  </si>
  <si>
    <t>_________________О.В. Кошин</t>
  </si>
  <si>
    <t>10Сз</t>
  </si>
  <si>
    <t>Директор ДЛСП "Рівнелісозахист"</t>
  </si>
  <si>
    <t>10Сз+Бп</t>
  </si>
  <si>
    <t>Мушнянське</t>
  </si>
  <si>
    <t>8Сз2Бп</t>
  </si>
  <si>
    <t>Лісництво</t>
  </si>
  <si>
    <t>Номер кварталу</t>
  </si>
  <si>
    <t>Номер виділу</t>
  </si>
  <si>
    <t>Площа виділу, га</t>
  </si>
  <si>
    <t>Площа рубки, га</t>
  </si>
  <si>
    <t>Коротка таксаційна характеристика</t>
  </si>
  <si>
    <t>Склад насадження</t>
  </si>
  <si>
    <t>Вік, років</t>
  </si>
  <si>
    <t>Повнота</t>
  </si>
  <si>
    <t>ТЛУ</t>
  </si>
  <si>
    <t>Бонітет</t>
  </si>
  <si>
    <t>Середня висота, м</t>
  </si>
  <si>
    <t>Середній діаметер, см</t>
  </si>
  <si>
    <t>Запас деревостану, що підлягає вирубуванню(відповідно до матеріалів відводу), м. куб</t>
  </si>
  <si>
    <t>Забезпечення поновлення</t>
  </si>
  <si>
    <t>Причини ослаблення деревостану</t>
  </si>
  <si>
    <t>29(1)</t>
  </si>
  <si>
    <t>8(1)</t>
  </si>
  <si>
    <t>26(1)</t>
  </si>
  <si>
    <t>31(1)</t>
  </si>
  <si>
    <t>7(1)</t>
  </si>
  <si>
    <t>21(1)</t>
  </si>
  <si>
    <t>9(1)</t>
  </si>
  <si>
    <t>30(1)</t>
  </si>
  <si>
    <t>л/к</t>
  </si>
  <si>
    <t>Разом</t>
  </si>
  <si>
    <t>Всього</t>
  </si>
  <si>
    <t>Додаток №6 до Санітарних правил в лісах України</t>
  </si>
  <si>
    <t>ЗАТВЕРДЖУЮ</t>
  </si>
  <si>
    <t>Директор ДП "Остківське ЛГ"</t>
  </si>
  <si>
    <t>________________М.М. Михайленко</t>
  </si>
  <si>
    <t>ЗВЕДЕНА ВІДОМІСТЬ</t>
  </si>
  <si>
    <t>насаджень що потребують санітарного рубання суцільного по ДП "Остківське ЛГ" Рівненської обл.</t>
  </si>
  <si>
    <t>На 1 га</t>
  </si>
  <si>
    <t>в тому числі ліквідний</t>
  </si>
  <si>
    <t>Головний лісничий ДП "Остківське ЛГ"</t>
  </si>
  <si>
    <t>Радчук В.М.</t>
  </si>
  <si>
    <t>Біловіжське</t>
  </si>
  <si>
    <t>В3</t>
  </si>
  <si>
    <t>А2</t>
  </si>
  <si>
    <t>В2</t>
  </si>
  <si>
    <t>А3</t>
  </si>
  <si>
    <t>Лісовпорядкуванням не виявлено</t>
  </si>
  <si>
    <t>__ _________________ 2019 року</t>
  </si>
  <si>
    <t xml:space="preserve">                 заходів з поліпшення санітарного стану лісів  по ДП” Остківське ЛГ” на 2019 рік</t>
  </si>
  <si>
    <t>Остківське</t>
  </si>
  <si>
    <t>_____________ 2019 року</t>
  </si>
  <si>
    <t>Біловізьке</t>
  </si>
  <si>
    <t>КВШ, Пониження рівня грунтових вод</t>
  </si>
  <si>
    <t>ВСЬОГО</t>
  </si>
  <si>
    <t>ОЗЛД</t>
  </si>
  <si>
    <t>СРВ</t>
  </si>
  <si>
    <t>Разом СРВ</t>
  </si>
  <si>
    <t>Всього СРВ</t>
  </si>
  <si>
    <t>Вітровал; бурелом</t>
  </si>
  <si>
    <t>Кам'янське</t>
  </si>
  <si>
    <t>Вітровал, бурелом</t>
  </si>
  <si>
    <t>9Сз1Бп</t>
  </si>
  <si>
    <t>1А</t>
  </si>
  <si>
    <t>6Сз4Бп</t>
  </si>
  <si>
    <t>8Сз(60)1Бп1Сз(80)</t>
  </si>
  <si>
    <t>10Дз+Бп+Ос</t>
  </si>
  <si>
    <t>6Сз3Дз1Бп+Влч</t>
  </si>
  <si>
    <t>10Сз+Дз+Бп</t>
  </si>
  <si>
    <t>10Сз+Бп+Ос</t>
  </si>
  <si>
    <t>8Сз2Бп+Ос</t>
  </si>
  <si>
    <t>10Сз+Бп+Влч+Дз</t>
  </si>
  <si>
    <t>8Сз1Бп1Влч+Дз</t>
  </si>
  <si>
    <t>7Сз1Дз1Бп1Ос+Гз</t>
  </si>
  <si>
    <t>10Сз+Бп+Сб+Ос</t>
  </si>
  <si>
    <t>5Сз5Бп</t>
  </si>
  <si>
    <t>8Сз1Бп1Влч</t>
  </si>
  <si>
    <t>4Бп(50)2Сз1Дз1Ос2Бп(65)</t>
  </si>
  <si>
    <t>5Бп(50)1Сз1Вч3Бп(65)</t>
  </si>
  <si>
    <t>4Бп(50)3Сз3Бп(70)</t>
  </si>
  <si>
    <t>3Бп(50)2Бп(85)2Вч3Сз</t>
  </si>
  <si>
    <t>10Вч</t>
  </si>
  <si>
    <t>10Вч+Бп+Сз</t>
  </si>
  <si>
    <t xml:space="preserve">Мушнянське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</si>
</sst>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</numFmts>
  <fonts count="5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u val="single"/>
      <sz val="10.5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u val="single"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5" fillId="38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188" fontId="10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188" fontId="11" fillId="35" borderId="10" xfId="0" applyNumberFormat="1" applyFont="1" applyFill="1" applyBorder="1" applyAlignment="1">
      <alignment horizontal="center" vertical="center"/>
    </xf>
    <xf numFmtId="188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 textRotation="90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1" fillId="32" borderId="10" xfId="0" applyFont="1" applyFill="1" applyBorder="1" applyAlignment="1">
      <alignment horizontal="center" vertical="center"/>
    </xf>
    <xf numFmtId="188" fontId="11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32" borderId="12" xfId="0" applyNumberFormat="1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2"/>
  <sheetViews>
    <sheetView tabSelected="1" view="pageBreakPreview" zoomScale="70" zoomScaleSheetLayoutView="70" zoomScalePageLayoutView="0" workbookViewId="0" topLeftCell="A1">
      <selection activeCell="S19" sqref="S19:S27"/>
    </sheetView>
  </sheetViews>
  <sheetFormatPr defaultColWidth="9.00390625" defaultRowHeight="12.75"/>
  <cols>
    <col min="1" max="1" width="27.125" style="0" customWidth="1"/>
    <col min="2" max="2" width="7.375" style="0" customWidth="1"/>
    <col min="3" max="3" width="8.25390625" style="0" customWidth="1"/>
    <col min="4" max="4" width="8.75390625" style="0" customWidth="1"/>
    <col min="5" max="5" width="5.375" style="0" customWidth="1"/>
    <col min="6" max="6" width="10.125" style="0" customWidth="1"/>
    <col min="7" max="7" width="11.125" style="0" customWidth="1"/>
    <col min="8" max="8" width="36.75390625" style="0" customWidth="1"/>
    <col min="9" max="9" width="7.875" style="0" customWidth="1"/>
    <col min="10" max="10" width="8.25390625" style="0" customWidth="1"/>
    <col min="11" max="11" width="5.625" style="0" customWidth="1"/>
    <col min="12" max="13" width="7.25390625" style="0" customWidth="1"/>
    <col min="14" max="14" width="13.125" style="0" customWidth="1"/>
    <col min="15" max="15" width="10.875" style="0" customWidth="1"/>
    <col min="16" max="16" width="10.625" style="0" customWidth="1"/>
    <col min="17" max="17" width="55.375" style="0" customWidth="1"/>
    <col min="18" max="18" width="20.25390625" style="0" customWidth="1"/>
    <col min="19" max="19" width="29.875" style="0" customWidth="1"/>
  </cols>
  <sheetData>
    <row r="1" ht="7.5" customHeight="1"/>
    <row r="2" spans="1:19" s="25" customFormat="1" ht="20.25">
      <c r="A2" s="78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 t="s">
        <v>14</v>
      </c>
      <c r="S2" s="47"/>
    </row>
    <row r="3" spans="1:21" ht="20.25">
      <c r="A3" s="79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80" t="s">
        <v>35</v>
      </c>
      <c r="S3" s="52"/>
      <c r="T3" s="22"/>
      <c r="U3" s="22"/>
    </row>
    <row r="4" spans="1:21" ht="18">
      <c r="A4" s="55" t="s">
        <v>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81" t="s">
        <v>34</v>
      </c>
      <c r="S4" s="53"/>
      <c r="T4" s="45"/>
      <c r="U4" s="45"/>
    </row>
    <row r="5" spans="1:19" ht="18">
      <c r="A5" s="55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5" t="s">
        <v>33</v>
      </c>
      <c r="S5" s="51"/>
    </row>
    <row r="6" spans="1:19" ht="20.25">
      <c r="A6" s="7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5" t="s">
        <v>32</v>
      </c>
      <c r="S6" s="51"/>
    </row>
    <row r="7" spans="1:20" ht="20.25">
      <c r="A7" s="79" t="s">
        <v>37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82" t="s">
        <v>36</v>
      </c>
      <c r="S7" s="54"/>
      <c r="T7" s="46"/>
    </row>
    <row r="8" spans="1:19" ht="18">
      <c r="A8" s="55" t="s">
        <v>17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5" t="s">
        <v>17</v>
      </c>
      <c r="S8" s="51"/>
    </row>
    <row r="9" spans="1:19" ht="20.25">
      <c r="A9" s="79" t="s">
        <v>89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79" t="s">
        <v>86</v>
      </c>
      <c r="S9" s="51"/>
    </row>
    <row r="10" spans="1:19" s="51" customFormat="1" ht="18">
      <c r="A10" s="94" t="s">
        <v>18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</row>
    <row r="11" spans="1:19" s="51" customFormat="1" ht="18">
      <c r="A11" s="96" t="s">
        <v>87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4" spans="1:19" ht="35.25" customHeight="1">
      <c r="A14" s="88" t="s">
        <v>0</v>
      </c>
      <c r="B14" s="89" t="s">
        <v>1</v>
      </c>
      <c r="C14" s="89" t="s">
        <v>2</v>
      </c>
      <c r="D14" s="89" t="s">
        <v>3</v>
      </c>
      <c r="E14" s="89" t="s">
        <v>19</v>
      </c>
      <c r="F14" s="97" t="s">
        <v>20</v>
      </c>
      <c r="G14" s="97"/>
      <c r="H14" s="97" t="s">
        <v>4</v>
      </c>
      <c r="I14" s="97"/>
      <c r="J14" s="97"/>
      <c r="K14" s="97"/>
      <c r="L14" s="97"/>
      <c r="M14" s="97"/>
      <c r="N14" s="97"/>
      <c r="O14" s="89" t="s">
        <v>21</v>
      </c>
      <c r="P14" s="89" t="s">
        <v>22</v>
      </c>
      <c r="Q14" s="97" t="s">
        <v>23</v>
      </c>
      <c r="R14" s="97" t="s">
        <v>24</v>
      </c>
      <c r="S14" s="97" t="s">
        <v>25</v>
      </c>
    </row>
    <row r="15" spans="1:19" ht="90.75" customHeight="1">
      <c r="A15" s="88"/>
      <c r="B15" s="90"/>
      <c r="C15" s="90"/>
      <c r="D15" s="90"/>
      <c r="E15" s="90"/>
      <c r="F15" s="49" t="s">
        <v>26</v>
      </c>
      <c r="G15" s="48" t="s">
        <v>27</v>
      </c>
      <c r="H15" s="48" t="s">
        <v>5</v>
      </c>
      <c r="I15" s="48" t="s">
        <v>6</v>
      </c>
      <c r="J15" s="48" t="s">
        <v>7</v>
      </c>
      <c r="K15" s="48" t="s">
        <v>8</v>
      </c>
      <c r="L15" s="48" t="s">
        <v>9</v>
      </c>
      <c r="M15" s="48" t="s">
        <v>10</v>
      </c>
      <c r="N15" s="48" t="s">
        <v>28</v>
      </c>
      <c r="O15" s="90"/>
      <c r="P15" s="90"/>
      <c r="Q15" s="88"/>
      <c r="R15" s="88"/>
      <c r="S15" s="88"/>
    </row>
    <row r="16" spans="1:19" ht="18">
      <c r="A16" s="50">
        <v>1</v>
      </c>
      <c r="B16" s="50">
        <v>2</v>
      </c>
      <c r="C16" s="50">
        <v>3</v>
      </c>
      <c r="D16" s="50">
        <v>4</v>
      </c>
      <c r="E16" s="50">
        <v>5</v>
      </c>
      <c r="F16" s="50">
        <v>6</v>
      </c>
      <c r="G16" s="50">
        <v>7</v>
      </c>
      <c r="H16" s="50">
        <v>8</v>
      </c>
      <c r="I16" s="50">
        <v>9</v>
      </c>
      <c r="J16" s="50">
        <v>10</v>
      </c>
      <c r="K16" s="50">
        <v>11</v>
      </c>
      <c r="L16" s="50">
        <v>12</v>
      </c>
      <c r="M16" s="50">
        <v>13</v>
      </c>
      <c r="N16" s="50">
        <v>14</v>
      </c>
      <c r="O16" s="50">
        <v>15</v>
      </c>
      <c r="P16" s="50">
        <v>16</v>
      </c>
      <c r="Q16" s="50">
        <v>17</v>
      </c>
      <c r="R16" s="50">
        <v>18</v>
      </c>
      <c r="S16" s="56">
        <v>19</v>
      </c>
    </row>
    <row r="17" spans="1:19" ht="25.5" customHeight="1">
      <c r="A17" s="87" t="s">
        <v>121</v>
      </c>
      <c r="B17" s="50">
        <v>52</v>
      </c>
      <c r="C17" s="50">
        <v>49</v>
      </c>
      <c r="D17" s="50">
        <v>6.9</v>
      </c>
      <c r="E17" s="50"/>
      <c r="F17" s="50">
        <v>6.9</v>
      </c>
      <c r="G17" s="50"/>
      <c r="H17" s="50" t="s">
        <v>40</v>
      </c>
      <c r="I17" s="50">
        <v>43</v>
      </c>
      <c r="J17" s="50">
        <v>0.8</v>
      </c>
      <c r="K17" s="50" t="s">
        <v>101</v>
      </c>
      <c r="L17" s="50">
        <v>20</v>
      </c>
      <c r="M17" s="50">
        <v>20</v>
      </c>
      <c r="N17" s="50">
        <v>320</v>
      </c>
      <c r="O17" s="50">
        <v>4</v>
      </c>
      <c r="P17" s="50" t="s">
        <v>94</v>
      </c>
      <c r="Q17" s="50" t="s">
        <v>91</v>
      </c>
      <c r="R17" s="50">
        <v>20</v>
      </c>
      <c r="S17" s="86" t="s">
        <v>85</v>
      </c>
    </row>
    <row r="18" spans="1:19" ht="24" customHeight="1">
      <c r="A18" s="60" t="s">
        <v>95</v>
      </c>
      <c r="B18" s="61"/>
      <c r="C18" s="61"/>
      <c r="D18" s="61"/>
      <c r="E18" s="61"/>
      <c r="F18" s="62">
        <v>6.9</v>
      </c>
      <c r="G18" s="62">
        <v>0</v>
      </c>
      <c r="H18" s="61"/>
      <c r="I18" s="61"/>
      <c r="J18" s="61"/>
      <c r="K18" s="61"/>
      <c r="L18" s="61"/>
      <c r="M18" s="61"/>
      <c r="N18" s="60"/>
      <c r="O18" s="60"/>
      <c r="P18" s="60"/>
      <c r="Q18" s="63"/>
      <c r="R18" s="64"/>
      <c r="S18" s="60"/>
    </row>
    <row r="19" spans="1:19" ht="27" customHeight="1">
      <c r="A19" s="98" t="s">
        <v>98</v>
      </c>
      <c r="B19" s="58">
        <v>9</v>
      </c>
      <c r="C19" s="58">
        <v>16</v>
      </c>
      <c r="D19" s="65">
        <v>15.5</v>
      </c>
      <c r="E19" s="65"/>
      <c r="F19" s="65">
        <v>6</v>
      </c>
      <c r="G19" s="65"/>
      <c r="H19" s="58" t="s">
        <v>102</v>
      </c>
      <c r="I19" s="58">
        <v>55</v>
      </c>
      <c r="J19" s="58">
        <v>0.8</v>
      </c>
      <c r="K19" s="58">
        <v>1</v>
      </c>
      <c r="L19" s="58">
        <v>19</v>
      </c>
      <c r="M19" s="68">
        <v>20</v>
      </c>
      <c r="N19" s="68">
        <v>220</v>
      </c>
      <c r="O19" s="58">
        <v>4</v>
      </c>
      <c r="P19" s="58" t="s">
        <v>94</v>
      </c>
      <c r="Q19" s="58" t="s">
        <v>97</v>
      </c>
      <c r="R19" s="58">
        <v>20</v>
      </c>
      <c r="S19" s="91" t="s">
        <v>85</v>
      </c>
    </row>
    <row r="20" spans="1:19" ht="26.25" customHeight="1">
      <c r="A20" s="99"/>
      <c r="B20" s="58">
        <v>27</v>
      </c>
      <c r="C20" s="58">
        <v>23</v>
      </c>
      <c r="D20" s="65">
        <v>14.7</v>
      </c>
      <c r="E20" s="65"/>
      <c r="F20" s="65">
        <v>9</v>
      </c>
      <c r="G20" s="65"/>
      <c r="H20" s="58" t="s">
        <v>115</v>
      </c>
      <c r="I20" s="58">
        <v>50</v>
      </c>
      <c r="J20" s="58">
        <v>0.8</v>
      </c>
      <c r="K20" s="58">
        <v>2</v>
      </c>
      <c r="L20" s="58">
        <v>20</v>
      </c>
      <c r="M20" s="68">
        <v>22</v>
      </c>
      <c r="N20" s="68">
        <v>230</v>
      </c>
      <c r="O20" s="58">
        <v>4</v>
      </c>
      <c r="P20" s="58" t="s">
        <v>94</v>
      </c>
      <c r="Q20" s="58" t="s">
        <v>97</v>
      </c>
      <c r="R20" s="58">
        <v>20</v>
      </c>
      <c r="S20" s="92"/>
    </row>
    <row r="21" spans="1:19" ht="27.75" customHeight="1">
      <c r="A21" s="99"/>
      <c r="B21" s="58">
        <v>30</v>
      </c>
      <c r="C21" s="58">
        <v>42</v>
      </c>
      <c r="D21" s="58">
        <v>1.1</v>
      </c>
      <c r="E21" s="65"/>
      <c r="F21" s="65">
        <v>1.1</v>
      </c>
      <c r="G21" s="65"/>
      <c r="H21" s="58" t="s">
        <v>116</v>
      </c>
      <c r="I21" s="58">
        <v>50</v>
      </c>
      <c r="J21" s="58">
        <v>0.6</v>
      </c>
      <c r="K21" s="58">
        <v>2</v>
      </c>
      <c r="L21" s="58">
        <v>20</v>
      </c>
      <c r="M21" s="68">
        <v>20</v>
      </c>
      <c r="N21" s="68">
        <v>170</v>
      </c>
      <c r="O21" s="58">
        <v>4</v>
      </c>
      <c r="P21" s="58" t="s">
        <v>94</v>
      </c>
      <c r="Q21" s="58" t="s">
        <v>97</v>
      </c>
      <c r="R21" s="58">
        <v>20</v>
      </c>
      <c r="S21" s="92"/>
    </row>
    <row r="22" spans="1:19" ht="27.75" customHeight="1">
      <c r="A22" s="99"/>
      <c r="B22" s="58">
        <v>34</v>
      </c>
      <c r="C22" s="58">
        <v>10</v>
      </c>
      <c r="D22" s="58">
        <v>16</v>
      </c>
      <c r="E22" s="65"/>
      <c r="F22" s="65">
        <v>2</v>
      </c>
      <c r="G22" s="65"/>
      <c r="H22" s="58" t="s">
        <v>114</v>
      </c>
      <c r="I22" s="58">
        <v>80</v>
      </c>
      <c r="J22" s="58">
        <v>0.6</v>
      </c>
      <c r="K22" s="58">
        <v>2</v>
      </c>
      <c r="L22" s="58">
        <v>23</v>
      </c>
      <c r="M22" s="68">
        <v>30</v>
      </c>
      <c r="N22" s="68">
        <v>270</v>
      </c>
      <c r="O22" s="58">
        <v>4</v>
      </c>
      <c r="P22" s="58" t="s">
        <v>94</v>
      </c>
      <c r="Q22" s="58" t="s">
        <v>97</v>
      </c>
      <c r="R22" s="58">
        <v>20</v>
      </c>
      <c r="S22" s="92"/>
    </row>
    <row r="23" spans="1:19" ht="27.75" customHeight="1">
      <c r="A23" s="99"/>
      <c r="B23" s="58">
        <v>36</v>
      </c>
      <c r="C23" s="58">
        <v>38</v>
      </c>
      <c r="D23" s="58">
        <v>1.3</v>
      </c>
      <c r="E23" s="65"/>
      <c r="F23" s="65">
        <v>1.3</v>
      </c>
      <c r="G23" s="65"/>
      <c r="H23" s="58" t="s">
        <v>42</v>
      </c>
      <c r="I23" s="58">
        <v>70</v>
      </c>
      <c r="J23" s="58">
        <v>0.6</v>
      </c>
      <c r="K23" s="58">
        <v>1</v>
      </c>
      <c r="L23" s="58">
        <v>22</v>
      </c>
      <c r="M23" s="68">
        <v>24</v>
      </c>
      <c r="N23" s="68">
        <v>250</v>
      </c>
      <c r="O23" s="58">
        <v>4</v>
      </c>
      <c r="P23" s="58" t="s">
        <v>94</v>
      </c>
      <c r="Q23" s="58" t="s">
        <v>97</v>
      </c>
      <c r="R23" s="58">
        <v>20</v>
      </c>
      <c r="S23" s="92"/>
    </row>
    <row r="24" spans="1:19" ht="27.75" customHeight="1">
      <c r="A24" s="99"/>
      <c r="B24" s="58">
        <v>40</v>
      </c>
      <c r="C24" s="58">
        <v>26</v>
      </c>
      <c r="D24" s="58">
        <v>4.8</v>
      </c>
      <c r="E24" s="65"/>
      <c r="F24" s="65">
        <v>4.8</v>
      </c>
      <c r="G24" s="65"/>
      <c r="H24" s="58" t="s">
        <v>117</v>
      </c>
      <c r="I24" s="58">
        <v>50</v>
      </c>
      <c r="J24" s="58">
        <v>0.6</v>
      </c>
      <c r="K24" s="58">
        <v>1</v>
      </c>
      <c r="L24" s="58">
        <v>19</v>
      </c>
      <c r="M24" s="68">
        <v>20</v>
      </c>
      <c r="N24" s="68">
        <v>170</v>
      </c>
      <c r="O24" s="58">
        <v>4</v>
      </c>
      <c r="P24" s="58" t="s">
        <v>94</v>
      </c>
      <c r="Q24" s="58" t="s">
        <v>97</v>
      </c>
      <c r="R24" s="58">
        <v>20</v>
      </c>
      <c r="S24" s="92"/>
    </row>
    <row r="25" spans="1:19" ht="27.75" customHeight="1">
      <c r="A25" s="99"/>
      <c r="B25" s="58">
        <v>41</v>
      </c>
      <c r="C25" s="58">
        <v>19</v>
      </c>
      <c r="D25" s="58">
        <v>11.2</v>
      </c>
      <c r="E25" s="65"/>
      <c r="F25" s="65">
        <v>6</v>
      </c>
      <c r="G25" s="65"/>
      <c r="H25" s="58" t="s">
        <v>118</v>
      </c>
      <c r="I25" s="58">
        <v>50</v>
      </c>
      <c r="J25" s="58">
        <v>0.6</v>
      </c>
      <c r="K25" s="58" t="s">
        <v>101</v>
      </c>
      <c r="L25" s="58">
        <v>21</v>
      </c>
      <c r="M25" s="68">
        <v>20</v>
      </c>
      <c r="N25" s="68">
        <v>200</v>
      </c>
      <c r="O25" s="58">
        <v>4</v>
      </c>
      <c r="P25" s="58" t="s">
        <v>94</v>
      </c>
      <c r="Q25" s="58" t="s">
        <v>97</v>
      </c>
      <c r="R25" s="58">
        <v>20</v>
      </c>
      <c r="S25" s="92"/>
    </row>
    <row r="26" spans="1:19" ht="27.75" customHeight="1">
      <c r="A26" s="99"/>
      <c r="B26" s="58">
        <v>43</v>
      </c>
      <c r="C26" s="58">
        <v>1</v>
      </c>
      <c r="D26" s="58">
        <v>0.4</v>
      </c>
      <c r="E26" s="65"/>
      <c r="F26" s="65">
        <v>0.4</v>
      </c>
      <c r="G26" s="65"/>
      <c r="H26" s="58" t="s">
        <v>119</v>
      </c>
      <c r="I26" s="58">
        <v>45</v>
      </c>
      <c r="J26" s="58">
        <v>0.6</v>
      </c>
      <c r="K26" s="58">
        <v>3</v>
      </c>
      <c r="L26" s="58">
        <v>16</v>
      </c>
      <c r="M26" s="68">
        <v>18</v>
      </c>
      <c r="N26" s="68">
        <v>120</v>
      </c>
      <c r="O26" s="58">
        <v>4</v>
      </c>
      <c r="P26" s="58" t="s">
        <v>94</v>
      </c>
      <c r="Q26" s="58" t="s">
        <v>97</v>
      </c>
      <c r="R26" s="58">
        <v>30</v>
      </c>
      <c r="S26" s="92"/>
    </row>
    <row r="27" spans="1:19" ht="26.25" customHeight="1">
      <c r="A27" s="100"/>
      <c r="B27" s="58">
        <v>43</v>
      </c>
      <c r="C27" s="58">
        <v>9</v>
      </c>
      <c r="D27" s="58">
        <v>0.6</v>
      </c>
      <c r="E27" s="65"/>
      <c r="F27" s="65">
        <v>0.6</v>
      </c>
      <c r="G27" s="65"/>
      <c r="H27" s="58" t="s">
        <v>120</v>
      </c>
      <c r="I27" s="58">
        <v>50</v>
      </c>
      <c r="J27" s="58">
        <v>0.6</v>
      </c>
      <c r="K27" s="58">
        <v>2</v>
      </c>
      <c r="L27" s="58">
        <v>18</v>
      </c>
      <c r="M27" s="68">
        <v>22</v>
      </c>
      <c r="N27" s="68">
        <v>150</v>
      </c>
      <c r="O27" s="58">
        <v>4</v>
      </c>
      <c r="P27" s="58" t="s">
        <v>94</v>
      </c>
      <c r="Q27" s="58" t="s">
        <v>97</v>
      </c>
      <c r="R27" s="58">
        <v>30</v>
      </c>
      <c r="S27" s="93"/>
    </row>
    <row r="28" spans="1:19" ht="24" customHeight="1">
      <c r="A28" s="60" t="s">
        <v>95</v>
      </c>
      <c r="B28" s="61"/>
      <c r="C28" s="61"/>
      <c r="D28" s="61"/>
      <c r="E28" s="61"/>
      <c r="F28" s="62">
        <f>SUM(F19:F27)</f>
        <v>31.200000000000003</v>
      </c>
      <c r="G28" s="62">
        <f>SUM(G19:G27)</f>
        <v>0</v>
      </c>
      <c r="H28" s="61"/>
      <c r="I28" s="61"/>
      <c r="J28" s="61"/>
      <c r="K28" s="61"/>
      <c r="L28" s="61"/>
      <c r="M28" s="61"/>
      <c r="N28" s="60"/>
      <c r="O28" s="60"/>
      <c r="P28" s="60"/>
      <c r="Q28" s="63"/>
      <c r="R28" s="64"/>
      <c r="S28" s="60"/>
    </row>
    <row r="29" spans="1:19" ht="27.75" customHeight="1">
      <c r="A29" s="98" t="s">
        <v>90</v>
      </c>
      <c r="B29" s="57">
        <v>16</v>
      </c>
      <c r="C29" s="57">
        <v>4</v>
      </c>
      <c r="D29" s="57">
        <v>1.3</v>
      </c>
      <c r="E29" s="57"/>
      <c r="F29" s="66">
        <v>1</v>
      </c>
      <c r="G29" s="57"/>
      <c r="H29" s="57" t="s">
        <v>40</v>
      </c>
      <c r="I29" s="57">
        <v>60</v>
      </c>
      <c r="J29" s="57">
        <v>0.7</v>
      </c>
      <c r="K29" s="57">
        <v>1</v>
      </c>
      <c r="L29" s="57">
        <v>20</v>
      </c>
      <c r="M29" s="57">
        <v>28</v>
      </c>
      <c r="N29" s="57">
        <v>280</v>
      </c>
      <c r="O29" s="57">
        <v>4</v>
      </c>
      <c r="P29" s="58" t="s">
        <v>94</v>
      </c>
      <c r="Q29" s="59" t="s">
        <v>91</v>
      </c>
      <c r="R29" s="57">
        <v>30</v>
      </c>
      <c r="S29" s="91" t="s">
        <v>85</v>
      </c>
    </row>
    <row r="30" spans="1:19" ht="21.75" customHeight="1">
      <c r="A30" s="99"/>
      <c r="B30" s="58">
        <v>17</v>
      </c>
      <c r="C30" s="58">
        <v>21</v>
      </c>
      <c r="D30" s="65">
        <v>3.4</v>
      </c>
      <c r="E30" s="65"/>
      <c r="F30" s="65">
        <v>1</v>
      </c>
      <c r="G30" s="65"/>
      <c r="H30" s="58" t="s">
        <v>40</v>
      </c>
      <c r="I30" s="58">
        <v>65</v>
      </c>
      <c r="J30" s="58">
        <v>0.7</v>
      </c>
      <c r="K30" s="58">
        <v>2</v>
      </c>
      <c r="L30" s="58">
        <v>19</v>
      </c>
      <c r="M30" s="68">
        <v>22</v>
      </c>
      <c r="N30" s="68">
        <v>260</v>
      </c>
      <c r="O30" s="58">
        <v>4</v>
      </c>
      <c r="P30" s="58" t="s">
        <v>94</v>
      </c>
      <c r="Q30" s="59" t="s">
        <v>91</v>
      </c>
      <c r="R30" s="57">
        <v>30</v>
      </c>
      <c r="S30" s="92"/>
    </row>
    <row r="31" spans="1:19" ht="21.75" customHeight="1">
      <c r="A31" s="99"/>
      <c r="B31" s="58">
        <v>19</v>
      </c>
      <c r="C31" s="58">
        <v>16</v>
      </c>
      <c r="D31" s="65">
        <v>36</v>
      </c>
      <c r="E31" s="65"/>
      <c r="F31" s="65">
        <v>3.6</v>
      </c>
      <c r="G31" s="65"/>
      <c r="H31" s="58" t="s">
        <v>38</v>
      </c>
      <c r="I31" s="58">
        <v>49</v>
      </c>
      <c r="J31" s="58">
        <v>0.7</v>
      </c>
      <c r="K31" s="58">
        <v>1</v>
      </c>
      <c r="L31" s="58">
        <v>20</v>
      </c>
      <c r="M31" s="68">
        <v>24</v>
      </c>
      <c r="N31" s="68">
        <v>280</v>
      </c>
      <c r="O31" s="58" t="s">
        <v>93</v>
      </c>
      <c r="P31" s="58" t="s">
        <v>94</v>
      </c>
      <c r="Q31" s="59" t="s">
        <v>91</v>
      </c>
      <c r="R31" s="57">
        <v>20</v>
      </c>
      <c r="S31" s="92"/>
    </row>
    <row r="32" spans="1:19" ht="21.75" customHeight="1">
      <c r="A32" s="99"/>
      <c r="B32" s="58">
        <v>25</v>
      </c>
      <c r="C32" s="58">
        <v>36</v>
      </c>
      <c r="D32" s="65">
        <v>3.6</v>
      </c>
      <c r="E32" s="65"/>
      <c r="F32" s="65">
        <v>3.5</v>
      </c>
      <c r="G32" s="65"/>
      <c r="H32" s="58" t="s">
        <v>38</v>
      </c>
      <c r="I32" s="58">
        <v>60</v>
      </c>
      <c r="J32" s="58">
        <v>0.7</v>
      </c>
      <c r="K32" s="58">
        <v>1</v>
      </c>
      <c r="L32" s="58">
        <v>20</v>
      </c>
      <c r="M32" s="68">
        <v>26</v>
      </c>
      <c r="N32" s="68">
        <v>280</v>
      </c>
      <c r="O32" s="58">
        <v>4</v>
      </c>
      <c r="P32" s="58" t="s">
        <v>94</v>
      </c>
      <c r="Q32" s="59" t="s">
        <v>91</v>
      </c>
      <c r="R32" s="57">
        <v>20</v>
      </c>
      <c r="S32" s="92"/>
    </row>
    <row r="33" spans="1:19" ht="21.75" customHeight="1">
      <c r="A33" s="99"/>
      <c r="B33" s="58">
        <v>34</v>
      </c>
      <c r="C33" s="58">
        <v>11</v>
      </c>
      <c r="D33" s="65">
        <v>2.1</v>
      </c>
      <c r="E33" s="65"/>
      <c r="F33" s="65">
        <v>1.8</v>
      </c>
      <c r="G33" s="65"/>
      <c r="H33" s="58" t="s">
        <v>42</v>
      </c>
      <c r="I33" s="58">
        <v>55</v>
      </c>
      <c r="J33" s="58">
        <v>0.8</v>
      </c>
      <c r="K33" s="58">
        <v>2</v>
      </c>
      <c r="L33" s="58">
        <v>16</v>
      </c>
      <c r="M33" s="68">
        <v>22</v>
      </c>
      <c r="N33" s="68">
        <v>210</v>
      </c>
      <c r="O33" s="58">
        <v>4</v>
      </c>
      <c r="P33" s="58" t="s">
        <v>94</v>
      </c>
      <c r="Q33" s="59" t="s">
        <v>91</v>
      </c>
      <c r="R33" s="57">
        <v>30</v>
      </c>
      <c r="S33" s="92"/>
    </row>
    <row r="34" spans="1:19" ht="21.75" customHeight="1">
      <c r="A34" s="99"/>
      <c r="B34" s="58">
        <v>34</v>
      </c>
      <c r="C34" s="58">
        <v>12</v>
      </c>
      <c r="D34" s="65">
        <v>1.8</v>
      </c>
      <c r="E34" s="65"/>
      <c r="F34" s="65">
        <v>1.8</v>
      </c>
      <c r="G34" s="65"/>
      <c r="H34" s="58" t="s">
        <v>40</v>
      </c>
      <c r="I34" s="58">
        <v>60</v>
      </c>
      <c r="J34" s="58">
        <v>0.8</v>
      </c>
      <c r="K34" s="58">
        <v>1</v>
      </c>
      <c r="L34" s="58">
        <v>20</v>
      </c>
      <c r="M34" s="68">
        <v>26</v>
      </c>
      <c r="N34" s="68">
        <v>320</v>
      </c>
      <c r="O34" s="58">
        <v>4</v>
      </c>
      <c r="P34" s="58" t="s">
        <v>94</v>
      </c>
      <c r="Q34" s="59" t="s">
        <v>91</v>
      </c>
      <c r="R34" s="57">
        <v>30</v>
      </c>
      <c r="S34" s="92"/>
    </row>
    <row r="35" spans="1:19" ht="21.75" customHeight="1">
      <c r="A35" s="99"/>
      <c r="B35" s="58">
        <v>35</v>
      </c>
      <c r="C35" s="58">
        <v>36</v>
      </c>
      <c r="D35" s="65">
        <v>5.5</v>
      </c>
      <c r="E35" s="65"/>
      <c r="F35" s="65">
        <v>5.5</v>
      </c>
      <c r="G35" s="65"/>
      <c r="H35" s="58" t="s">
        <v>38</v>
      </c>
      <c r="I35" s="58">
        <v>60</v>
      </c>
      <c r="J35" s="58">
        <v>0.7</v>
      </c>
      <c r="K35" s="58">
        <v>2</v>
      </c>
      <c r="L35" s="58">
        <v>17</v>
      </c>
      <c r="M35" s="68">
        <v>18</v>
      </c>
      <c r="N35" s="68">
        <v>220</v>
      </c>
      <c r="O35" s="58">
        <v>4</v>
      </c>
      <c r="P35" s="58" t="s">
        <v>94</v>
      </c>
      <c r="Q35" s="59" t="s">
        <v>91</v>
      </c>
      <c r="R35" s="57">
        <v>20</v>
      </c>
      <c r="S35" s="92"/>
    </row>
    <row r="36" spans="1:19" ht="22.5" customHeight="1">
      <c r="A36" s="99"/>
      <c r="B36" s="58">
        <v>46</v>
      </c>
      <c r="C36" s="58">
        <v>1</v>
      </c>
      <c r="D36" s="65">
        <v>2.2</v>
      </c>
      <c r="E36" s="65"/>
      <c r="F36" s="65">
        <v>2.2</v>
      </c>
      <c r="G36" s="65"/>
      <c r="H36" s="58" t="s">
        <v>100</v>
      </c>
      <c r="I36" s="58">
        <v>45</v>
      </c>
      <c r="J36" s="58">
        <v>0.9</v>
      </c>
      <c r="K36" s="58">
        <v>2</v>
      </c>
      <c r="L36" s="58">
        <v>14</v>
      </c>
      <c r="M36" s="68">
        <v>18</v>
      </c>
      <c r="N36" s="68">
        <v>190</v>
      </c>
      <c r="O36" s="58">
        <v>4</v>
      </c>
      <c r="P36" s="58" t="s">
        <v>94</v>
      </c>
      <c r="Q36" s="59" t="s">
        <v>91</v>
      </c>
      <c r="R36" s="57">
        <v>30</v>
      </c>
      <c r="S36" s="92"/>
    </row>
    <row r="37" spans="1:19" ht="22.5" customHeight="1">
      <c r="A37" s="99"/>
      <c r="B37" s="58">
        <v>48</v>
      </c>
      <c r="C37" s="58">
        <v>34</v>
      </c>
      <c r="D37" s="65">
        <v>1.7</v>
      </c>
      <c r="E37" s="65"/>
      <c r="F37" s="65">
        <v>1.2</v>
      </c>
      <c r="G37" s="65"/>
      <c r="H37" s="58" t="s">
        <v>100</v>
      </c>
      <c r="I37" s="58">
        <v>65</v>
      </c>
      <c r="J37" s="58">
        <v>0.7</v>
      </c>
      <c r="K37" s="58">
        <v>1</v>
      </c>
      <c r="L37" s="58">
        <v>24</v>
      </c>
      <c r="M37" s="68">
        <v>26</v>
      </c>
      <c r="N37" s="68">
        <v>340</v>
      </c>
      <c r="O37" s="58">
        <v>4</v>
      </c>
      <c r="P37" s="58" t="s">
        <v>94</v>
      </c>
      <c r="Q37" s="59" t="s">
        <v>91</v>
      </c>
      <c r="R37" s="57">
        <v>30</v>
      </c>
      <c r="S37" s="92"/>
    </row>
    <row r="38" spans="1:19" ht="22.5" customHeight="1">
      <c r="A38" s="99"/>
      <c r="B38" s="58">
        <v>50</v>
      </c>
      <c r="C38" s="58">
        <v>10</v>
      </c>
      <c r="D38" s="65">
        <v>9.1</v>
      </c>
      <c r="E38" s="65"/>
      <c r="F38" s="65">
        <v>1.5</v>
      </c>
      <c r="G38" s="65"/>
      <c r="H38" s="58" t="s">
        <v>38</v>
      </c>
      <c r="I38" s="58">
        <v>45</v>
      </c>
      <c r="J38" s="58">
        <v>0.8</v>
      </c>
      <c r="K38" s="58">
        <v>3</v>
      </c>
      <c r="L38" s="58">
        <v>12</v>
      </c>
      <c r="M38" s="68">
        <v>16</v>
      </c>
      <c r="N38" s="68">
        <v>160</v>
      </c>
      <c r="O38" s="58">
        <v>4</v>
      </c>
      <c r="P38" s="58" t="s">
        <v>94</v>
      </c>
      <c r="Q38" s="59" t="s">
        <v>91</v>
      </c>
      <c r="R38" s="57">
        <v>30</v>
      </c>
      <c r="S38" s="92"/>
    </row>
    <row r="39" spans="1:19" ht="22.5" customHeight="1">
      <c r="A39" s="99"/>
      <c r="B39" s="58">
        <v>53</v>
      </c>
      <c r="C39" s="58">
        <v>5</v>
      </c>
      <c r="D39" s="65">
        <v>10.5</v>
      </c>
      <c r="E39" s="65"/>
      <c r="F39" s="65">
        <v>5</v>
      </c>
      <c r="G39" s="65"/>
      <c r="H39" s="58" t="s">
        <v>100</v>
      </c>
      <c r="I39" s="58">
        <v>55</v>
      </c>
      <c r="J39" s="58">
        <v>0.7</v>
      </c>
      <c r="K39" s="58">
        <v>2</v>
      </c>
      <c r="L39" s="58">
        <v>18</v>
      </c>
      <c r="M39" s="68">
        <v>22</v>
      </c>
      <c r="N39" s="68">
        <v>240</v>
      </c>
      <c r="O39" s="58">
        <v>4</v>
      </c>
      <c r="P39" s="58" t="s">
        <v>94</v>
      </c>
      <c r="Q39" s="59" t="s">
        <v>91</v>
      </c>
      <c r="R39" s="57">
        <v>30</v>
      </c>
      <c r="S39" s="92"/>
    </row>
    <row r="40" spans="1:19" ht="22.5" customHeight="1">
      <c r="A40" s="99"/>
      <c r="B40" s="58">
        <v>59</v>
      </c>
      <c r="C40" s="58">
        <v>14</v>
      </c>
      <c r="D40" s="65">
        <v>5.6</v>
      </c>
      <c r="E40" s="65"/>
      <c r="F40" s="65">
        <v>5.6</v>
      </c>
      <c r="G40" s="65"/>
      <c r="H40" s="58" t="s">
        <v>102</v>
      </c>
      <c r="I40" s="58">
        <v>45</v>
      </c>
      <c r="J40" s="58">
        <v>0.8</v>
      </c>
      <c r="K40" s="58">
        <v>1</v>
      </c>
      <c r="L40" s="58">
        <v>17</v>
      </c>
      <c r="M40" s="68">
        <v>20</v>
      </c>
      <c r="N40" s="68">
        <v>200</v>
      </c>
      <c r="O40" s="58">
        <v>4</v>
      </c>
      <c r="P40" s="58" t="s">
        <v>94</v>
      </c>
      <c r="Q40" s="59" t="s">
        <v>91</v>
      </c>
      <c r="R40" s="57">
        <v>30</v>
      </c>
      <c r="S40" s="92"/>
    </row>
    <row r="41" spans="1:19" ht="22.5" customHeight="1">
      <c r="A41" s="99"/>
      <c r="B41" s="58">
        <v>60</v>
      </c>
      <c r="C41" s="58">
        <v>2</v>
      </c>
      <c r="D41" s="65">
        <v>2.4</v>
      </c>
      <c r="E41" s="65"/>
      <c r="F41" s="65">
        <v>2.4</v>
      </c>
      <c r="G41" s="65"/>
      <c r="H41" s="58" t="s">
        <v>103</v>
      </c>
      <c r="I41" s="58">
        <v>60</v>
      </c>
      <c r="J41" s="58">
        <v>0.8</v>
      </c>
      <c r="K41" s="58">
        <v>2</v>
      </c>
      <c r="L41" s="58">
        <v>19</v>
      </c>
      <c r="M41" s="68">
        <v>24</v>
      </c>
      <c r="N41" s="68">
        <v>290</v>
      </c>
      <c r="O41" s="58">
        <v>4</v>
      </c>
      <c r="P41" s="58" t="s">
        <v>94</v>
      </c>
      <c r="Q41" s="59" t="s">
        <v>91</v>
      </c>
      <c r="R41" s="57">
        <v>20</v>
      </c>
      <c r="S41" s="92"/>
    </row>
    <row r="42" spans="1:19" ht="24.75" customHeight="1">
      <c r="A42" s="99"/>
      <c r="B42" s="58">
        <v>61</v>
      </c>
      <c r="C42" s="58">
        <v>1</v>
      </c>
      <c r="D42" s="65">
        <v>3.3</v>
      </c>
      <c r="E42" s="65"/>
      <c r="F42" s="65">
        <v>1</v>
      </c>
      <c r="G42" s="65"/>
      <c r="H42" s="58" t="s">
        <v>100</v>
      </c>
      <c r="I42" s="58">
        <v>60</v>
      </c>
      <c r="J42" s="58">
        <v>0.8</v>
      </c>
      <c r="K42" s="58">
        <v>2</v>
      </c>
      <c r="L42" s="58">
        <v>18</v>
      </c>
      <c r="M42" s="68">
        <v>22</v>
      </c>
      <c r="N42" s="68">
        <v>280</v>
      </c>
      <c r="O42" s="58">
        <v>4</v>
      </c>
      <c r="P42" s="58" t="s">
        <v>94</v>
      </c>
      <c r="Q42" s="59" t="s">
        <v>91</v>
      </c>
      <c r="R42" s="57">
        <v>30</v>
      </c>
      <c r="S42" s="92"/>
    </row>
    <row r="43" spans="1:19" ht="23.25" customHeight="1">
      <c r="A43" s="60" t="s">
        <v>95</v>
      </c>
      <c r="B43" s="61"/>
      <c r="C43" s="61"/>
      <c r="D43" s="61"/>
      <c r="E43" s="61"/>
      <c r="F43" s="62">
        <f>SUM(F29:F42)</f>
        <v>37.1</v>
      </c>
      <c r="G43" s="60">
        <f>SUM(G30:G42)</f>
        <v>0</v>
      </c>
      <c r="H43" s="61"/>
      <c r="I43" s="61"/>
      <c r="J43" s="61"/>
      <c r="K43" s="61"/>
      <c r="L43" s="61"/>
      <c r="M43" s="61"/>
      <c r="N43" s="60"/>
      <c r="O43" s="60"/>
      <c r="P43" s="60"/>
      <c r="Q43" s="63"/>
      <c r="R43" s="64"/>
      <c r="S43" s="60"/>
    </row>
    <row r="44" spans="1:19" s="44" customFormat="1" ht="23.25" customHeight="1">
      <c r="A44" s="98" t="s">
        <v>88</v>
      </c>
      <c r="B44" s="83">
        <v>4</v>
      </c>
      <c r="C44" s="83">
        <v>19</v>
      </c>
      <c r="D44" s="83">
        <v>2</v>
      </c>
      <c r="E44" s="83"/>
      <c r="F44" s="84">
        <v>2</v>
      </c>
      <c r="G44" s="85"/>
      <c r="H44" s="83" t="s">
        <v>104</v>
      </c>
      <c r="I44" s="83">
        <v>110</v>
      </c>
      <c r="J44" s="83">
        <v>0.7</v>
      </c>
      <c r="K44" s="83">
        <v>2</v>
      </c>
      <c r="L44" s="83">
        <v>28</v>
      </c>
      <c r="M44" s="83">
        <v>46</v>
      </c>
      <c r="N44" s="85">
        <v>360</v>
      </c>
      <c r="O44" s="85" t="s">
        <v>93</v>
      </c>
      <c r="P44" s="85" t="s">
        <v>94</v>
      </c>
      <c r="Q44" s="59" t="s">
        <v>99</v>
      </c>
      <c r="R44" s="58">
        <v>45</v>
      </c>
      <c r="S44" s="91" t="s">
        <v>85</v>
      </c>
    </row>
    <row r="45" spans="1:19" s="44" customFormat="1" ht="23.25" customHeight="1">
      <c r="A45" s="99"/>
      <c r="B45" s="83">
        <v>12</v>
      </c>
      <c r="C45" s="83">
        <v>24</v>
      </c>
      <c r="D45" s="83">
        <v>1.2</v>
      </c>
      <c r="E45" s="83"/>
      <c r="F45" s="84">
        <v>1.2</v>
      </c>
      <c r="G45" s="85"/>
      <c r="H45" s="83" t="s">
        <v>105</v>
      </c>
      <c r="I45" s="83">
        <v>53</v>
      </c>
      <c r="J45" s="83">
        <v>0.9</v>
      </c>
      <c r="K45" s="83" t="s">
        <v>101</v>
      </c>
      <c r="L45" s="83">
        <v>24</v>
      </c>
      <c r="M45" s="83">
        <v>26</v>
      </c>
      <c r="N45" s="85">
        <v>350</v>
      </c>
      <c r="O45" s="85">
        <v>4</v>
      </c>
      <c r="P45" s="85" t="s">
        <v>94</v>
      </c>
      <c r="Q45" s="59" t="s">
        <v>91</v>
      </c>
      <c r="R45" s="58">
        <v>30</v>
      </c>
      <c r="S45" s="92"/>
    </row>
    <row r="46" spans="1:19" s="44" customFormat="1" ht="23.25" customHeight="1">
      <c r="A46" s="99"/>
      <c r="B46" s="83">
        <v>12</v>
      </c>
      <c r="C46" s="83">
        <v>25</v>
      </c>
      <c r="D46" s="83">
        <v>2.8</v>
      </c>
      <c r="E46" s="83"/>
      <c r="F46" s="84">
        <v>2.8</v>
      </c>
      <c r="G46" s="85"/>
      <c r="H46" s="83" t="s">
        <v>106</v>
      </c>
      <c r="I46" s="83">
        <v>42</v>
      </c>
      <c r="J46" s="83">
        <v>0.7</v>
      </c>
      <c r="K46" s="83" t="s">
        <v>101</v>
      </c>
      <c r="L46" s="83">
        <v>19</v>
      </c>
      <c r="M46" s="83">
        <v>22</v>
      </c>
      <c r="N46" s="85">
        <v>260</v>
      </c>
      <c r="O46" s="85">
        <v>4</v>
      </c>
      <c r="P46" s="85" t="s">
        <v>94</v>
      </c>
      <c r="Q46" s="59" t="s">
        <v>91</v>
      </c>
      <c r="R46" s="58">
        <v>30</v>
      </c>
      <c r="S46" s="92"/>
    </row>
    <row r="47" spans="1:19" s="44" customFormat="1" ht="23.25" customHeight="1">
      <c r="A47" s="99"/>
      <c r="B47" s="83">
        <v>12</v>
      </c>
      <c r="C47" s="83">
        <v>26</v>
      </c>
      <c r="D47" s="83">
        <v>3</v>
      </c>
      <c r="E47" s="83"/>
      <c r="F47" s="84">
        <v>3</v>
      </c>
      <c r="G47" s="85"/>
      <c r="H47" s="83" t="s">
        <v>40</v>
      </c>
      <c r="I47" s="83">
        <v>53</v>
      </c>
      <c r="J47" s="83">
        <v>0.8</v>
      </c>
      <c r="K47" s="83" t="s">
        <v>101</v>
      </c>
      <c r="L47" s="83">
        <v>22</v>
      </c>
      <c r="M47" s="83">
        <v>28</v>
      </c>
      <c r="N47" s="85">
        <v>360</v>
      </c>
      <c r="O47" s="85">
        <v>4</v>
      </c>
      <c r="P47" s="85" t="s">
        <v>94</v>
      </c>
      <c r="Q47" s="59" t="s">
        <v>91</v>
      </c>
      <c r="R47" s="58">
        <v>30</v>
      </c>
      <c r="S47" s="92"/>
    </row>
    <row r="48" spans="1:19" s="44" customFormat="1" ht="23.25" customHeight="1">
      <c r="A48" s="99"/>
      <c r="B48" s="83">
        <v>13</v>
      </c>
      <c r="C48" s="83">
        <v>8</v>
      </c>
      <c r="D48" s="83">
        <v>3.6</v>
      </c>
      <c r="E48" s="83"/>
      <c r="F48" s="84">
        <v>2</v>
      </c>
      <c r="G48" s="85"/>
      <c r="H48" s="83" t="s">
        <v>40</v>
      </c>
      <c r="I48" s="83">
        <v>53</v>
      </c>
      <c r="J48" s="83">
        <v>0.7</v>
      </c>
      <c r="K48" s="83" t="s">
        <v>101</v>
      </c>
      <c r="L48" s="83">
        <v>24</v>
      </c>
      <c r="M48" s="83">
        <v>30</v>
      </c>
      <c r="N48" s="85">
        <v>380</v>
      </c>
      <c r="O48" s="85">
        <v>4</v>
      </c>
      <c r="P48" s="85" t="s">
        <v>94</v>
      </c>
      <c r="Q48" s="59" t="s">
        <v>91</v>
      </c>
      <c r="R48" s="58">
        <v>30</v>
      </c>
      <c r="S48" s="92"/>
    </row>
    <row r="49" spans="1:19" ht="21" customHeight="1">
      <c r="A49" s="99"/>
      <c r="B49" s="58">
        <v>13</v>
      </c>
      <c r="C49" s="58">
        <v>10</v>
      </c>
      <c r="D49" s="65">
        <v>2.1</v>
      </c>
      <c r="E49" s="65"/>
      <c r="F49" s="65">
        <v>1</v>
      </c>
      <c r="G49" s="65"/>
      <c r="H49" s="58" t="s">
        <v>107</v>
      </c>
      <c r="I49" s="58">
        <v>44</v>
      </c>
      <c r="J49" s="58">
        <v>0.8</v>
      </c>
      <c r="K49" s="58" t="s">
        <v>101</v>
      </c>
      <c r="L49" s="68">
        <v>20</v>
      </c>
      <c r="M49" s="68">
        <v>22</v>
      </c>
      <c r="N49" s="68">
        <v>320</v>
      </c>
      <c r="O49" s="58" t="s">
        <v>93</v>
      </c>
      <c r="P49" s="58" t="s">
        <v>94</v>
      </c>
      <c r="Q49" s="58" t="s">
        <v>91</v>
      </c>
      <c r="R49" s="58">
        <v>30</v>
      </c>
      <c r="S49" s="92"/>
    </row>
    <row r="50" spans="1:19" ht="27" customHeight="1">
      <c r="A50" s="99"/>
      <c r="B50" s="58">
        <v>16</v>
      </c>
      <c r="C50" s="58">
        <v>15</v>
      </c>
      <c r="D50" s="58">
        <v>6</v>
      </c>
      <c r="E50" s="65"/>
      <c r="F50" s="65">
        <v>5</v>
      </c>
      <c r="G50" s="65"/>
      <c r="H50" s="58" t="s">
        <v>108</v>
      </c>
      <c r="I50" s="58">
        <v>42</v>
      </c>
      <c r="J50" s="58">
        <v>0.9</v>
      </c>
      <c r="K50" s="58" t="s">
        <v>101</v>
      </c>
      <c r="L50" s="68">
        <v>20</v>
      </c>
      <c r="M50" s="68">
        <v>20</v>
      </c>
      <c r="N50" s="68">
        <v>320</v>
      </c>
      <c r="O50" s="58">
        <v>4</v>
      </c>
      <c r="P50" s="58" t="s">
        <v>94</v>
      </c>
      <c r="Q50" s="58" t="s">
        <v>91</v>
      </c>
      <c r="R50" s="58">
        <v>30</v>
      </c>
      <c r="S50" s="92"/>
    </row>
    <row r="51" spans="1:19" ht="26.25" customHeight="1">
      <c r="A51" s="99"/>
      <c r="B51" s="58">
        <v>16</v>
      </c>
      <c r="C51" s="58">
        <v>28</v>
      </c>
      <c r="D51" s="58">
        <v>4.5</v>
      </c>
      <c r="E51" s="65"/>
      <c r="F51" s="65">
        <v>4.5</v>
      </c>
      <c r="G51" s="65"/>
      <c r="H51" s="58" t="s">
        <v>109</v>
      </c>
      <c r="I51" s="58">
        <v>39</v>
      </c>
      <c r="J51" s="58">
        <v>0.7</v>
      </c>
      <c r="K51" s="58" t="s">
        <v>101</v>
      </c>
      <c r="L51" s="68">
        <v>19</v>
      </c>
      <c r="M51" s="68">
        <v>22</v>
      </c>
      <c r="N51" s="68">
        <v>270</v>
      </c>
      <c r="O51" s="58">
        <v>4</v>
      </c>
      <c r="P51" s="58" t="s">
        <v>94</v>
      </c>
      <c r="Q51" s="58" t="s">
        <v>91</v>
      </c>
      <c r="R51" s="58">
        <v>30</v>
      </c>
      <c r="S51" s="92"/>
    </row>
    <row r="52" spans="1:19" ht="26.25" customHeight="1">
      <c r="A52" s="99"/>
      <c r="B52" s="58">
        <v>19</v>
      </c>
      <c r="C52" s="58">
        <v>25</v>
      </c>
      <c r="D52" s="58">
        <v>4.5</v>
      </c>
      <c r="E52" s="65"/>
      <c r="F52" s="65">
        <v>2</v>
      </c>
      <c r="G52" s="65"/>
      <c r="H52" s="58" t="s">
        <v>110</v>
      </c>
      <c r="I52" s="58">
        <v>70</v>
      </c>
      <c r="J52" s="58">
        <v>0.8</v>
      </c>
      <c r="K52" s="58">
        <v>2</v>
      </c>
      <c r="L52" s="68">
        <v>20</v>
      </c>
      <c r="M52" s="68">
        <v>24</v>
      </c>
      <c r="N52" s="68">
        <v>280</v>
      </c>
      <c r="O52" s="58">
        <v>4</v>
      </c>
      <c r="P52" s="58" t="s">
        <v>94</v>
      </c>
      <c r="Q52" s="58" t="s">
        <v>91</v>
      </c>
      <c r="R52" s="58">
        <v>30</v>
      </c>
      <c r="S52" s="92"/>
    </row>
    <row r="53" spans="1:19" ht="26.25" customHeight="1">
      <c r="A53" s="99"/>
      <c r="B53" s="58">
        <v>31</v>
      </c>
      <c r="C53" s="58">
        <v>27</v>
      </c>
      <c r="D53" s="58">
        <v>5.9</v>
      </c>
      <c r="E53" s="65"/>
      <c r="F53" s="65">
        <v>4</v>
      </c>
      <c r="G53" s="65"/>
      <c r="H53" s="58" t="s">
        <v>111</v>
      </c>
      <c r="I53" s="58">
        <v>49</v>
      </c>
      <c r="J53" s="58">
        <v>0.7</v>
      </c>
      <c r="K53" s="58" t="s">
        <v>101</v>
      </c>
      <c r="L53" s="68">
        <v>22</v>
      </c>
      <c r="M53" s="68">
        <v>22</v>
      </c>
      <c r="N53" s="68">
        <v>270</v>
      </c>
      <c r="O53" s="58">
        <v>4</v>
      </c>
      <c r="P53" s="58" t="s">
        <v>94</v>
      </c>
      <c r="Q53" s="58" t="s">
        <v>91</v>
      </c>
      <c r="R53" s="58">
        <v>30</v>
      </c>
      <c r="S53" s="92"/>
    </row>
    <row r="54" spans="1:19" ht="26.25" customHeight="1">
      <c r="A54" s="99"/>
      <c r="B54" s="58">
        <v>37</v>
      </c>
      <c r="C54" s="58">
        <v>6</v>
      </c>
      <c r="D54" s="58">
        <v>7</v>
      </c>
      <c r="E54" s="65"/>
      <c r="F54" s="65">
        <v>2</v>
      </c>
      <c r="G54" s="65"/>
      <c r="H54" s="58" t="s">
        <v>112</v>
      </c>
      <c r="I54" s="58">
        <v>45</v>
      </c>
      <c r="J54" s="58">
        <v>0.8</v>
      </c>
      <c r="K54" s="58" t="s">
        <v>101</v>
      </c>
      <c r="L54" s="68">
        <v>20</v>
      </c>
      <c r="M54" s="68">
        <v>22</v>
      </c>
      <c r="N54" s="68">
        <v>320</v>
      </c>
      <c r="O54" s="58">
        <v>4</v>
      </c>
      <c r="P54" s="58" t="s">
        <v>94</v>
      </c>
      <c r="Q54" s="58" t="s">
        <v>91</v>
      </c>
      <c r="R54" s="58">
        <v>30</v>
      </c>
      <c r="S54" s="92"/>
    </row>
    <row r="55" spans="1:19" ht="24.75" customHeight="1">
      <c r="A55" s="99"/>
      <c r="B55" s="58">
        <v>37</v>
      </c>
      <c r="C55" s="58">
        <v>23</v>
      </c>
      <c r="D55" s="58">
        <v>2</v>
      </c>
      <c r="E55" s="65"/>
      <c r="F55" s="65">
        <v>2</v>
      </c>
      <c r="G55" s="65"/>
      <c r="H55" s="58" t="s">
        <v>113</v>
      </c>
      <c r="I55" s="58">
        <v>60</v>
      </c>
      <c r="J55" s="58">
        <v>0.8</v>
      </c>
      <c r="K55" s="58">
        <v>1</v>
      </c>
      <c r="L55" s="68">
        <v>22</v>
      </c>
      <c r="M55" s="68">
        <v>22</v>
      </c>
      <c r="N55" s="68">
        <v>280</v>
      </c>
      <c r="O55" s="58">
        <v>4</v>
      </c>
      <c r="P55" s="58" t="s">
        <v>94</v>
      </c>
      <c r="Q55" s="58" t="s">
        <v>97</v>
      </c>
      <c r="R55" s="58">
        <v>30</v>
      </c>
      <c r="S55" s="92"/>
    </row>
    <row r="56" spans="1:19" ht="25.5" customHeight="1">
      <c r="A56" s="100"/>
      <c r="B56" s="58">
        <v>37</v>
      </c>
      <c r="C56" s="58">
        <v>29</v>
      </c>
      <c r="D56" s="58">
        <v>4</v>
      </c>
      <c r="E56" s="65"/>
      <c r="F56" s="65">
        <v>3</v>
      </c>
      <c r="G56" s="65"/>
      <c r="H56" s="58" t="s">
        <v>40</v>
      </c>
      <c r="I56" s="58">
        <v>50</v>
      </c>
      <c r="J56" s="58">
        <v>0.8</v>
      </c>
      <c r="K56" s="58">
        <v>1</v>
      </c>
      <c r="L56" s="68">
        <v>18</v>
      </c>
      <c r="M56" s="68">
        <v>18</v>
      </c>
      <c r="N56" s="68">
        <v>280</v>
      </c>
      <c r="O56" s="58">
        <v>4</v>
      </c>
      <c r="P56" s="58" t="s">
        <v>94</v>
      </c>
      <c r="Q56" s="58" t="s">
        <v>91</v>
      </c>
      <c r="R56" s="58">
        <v>30</v>
      </c>
      <c r="S56" s="93"/>
    </row>
    <row r="57" spans="1:19" ht="25.5" customHeight="1">
      <c r="A57" s="60" t="s">
        <v>95</v>
      </c>
      <c r="B57" s="61"/>
      <c r="C57" s="61"/>
      <c r="D57" s="61"/>
      <c r="E57" s="61"/>
      <c r="F57" s="62">
        <f>SUM(F44:F56)</f>
        <v>34.5</v>
      </c>
      <c r="G57" s="60">
        <f>SUM(G49:G56)</f>
        <v>0</v>
      </c>
      <c r="H57" s="61"/>
      <c r="I57" s="61"/>
      <c r="J57" s="61"/>
      <c r="K57" s="61"/>
      <c r="L57" s="61"/>
      <c r="M57" s="61"/>
      <c r="N57" s="60"/>
      <c r="O57" s="60"/>
      <c r="P57" s="60"/>
      <c r="Q57" s="63"/>
      <c r="R57" s="64"/>
      <c r="S57" s="60"/>
    </row>
    <row r="58" spans="1:19" ht="27.75" customHeight="1">
      <c r="A58" s="69" t="s">
        <v>96</v>
      </c>
      <c r="B58" s="69"/>
      <c r="C58" s="69"/>
      <c r="D58" s="69"/>
      <c r="E58" s="69"/>
      <c r="F58" s="70">
        <f>F28+F43+F57+F18</f>
        <v>109.70000000000002</v>
      </c>
      <c r="G58" s="70"/>
      <c r="H58" s="69"/>
      <c r="I58" s="69"/>
      <c r="J58" s="69"/>
      <c r="K58" s="69"/>
      <c r="L58" s="69"/>
      <c r="M58" s="69"/>
      <c r="N58" s="69"/>
      <c r="O58" s="69"/>
      <c r="P58" s="69"/>
      <c r="Q58" s="67"/>
      <c r="R58" s="57"/>
      <c r="S58" s="57"/>
    </row>
    <row r="59" spans="1:19" ht="18.75" customHeight="1">
      <c r="A59" s="71" t="s">
        <v>92</v>
      </c>
      <c r="B59" s="71"/>
      <c r="C59" s="71"/>
      <c r="D59" s="71"/>
      <c r="E59" s="71"/>
      <c r="F59" s="72">
        <f>SUM(F58:F58)</f>
        <v>109.70000000000002</v>
      </c>
      <c r="G59" s="72">
        <f>SUM(G58:G58)</f>
        <v>0</v>
      </c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3"/>
    </row>
    <row r="60" spans="1:19" ht="18.7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5"/>
      <c r="S60" s="76"/>
    </row>
    <row r="61" spans="1:19" ht="21" customHeight="1">
      <c r="A61" s="74" t="s">
        <v>29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7" t="s">
        <v>12</v>
      </c>
      <c r="Q61" s="74"/>
      <c r="R61" s="75"/>
      <c r="S61" s="76"/>
    </row>
    <row r="62" spans="1:19" ht="18">
      <c r="A62" s="74"/>
      <c r="B62" s="74" t="s">
        <v>30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 t="s">
        <v>31</v>
      </c>
      <c r="O62" s="74"/>
      <c r="P62" s="74" t="s">
        <v>11</v>
      </c>
      <c r="Q62" s="74"/>
      <c r="R62" s="75"/>
      <c r="S62" s="76"/>
    </row>
  </sheetData>
  <sheetProtection selectLockedCells="1" selectUnlockedCells="1"/>
  <mergeCells count="20">
    <mergeCell ref="A29:A42"/>
    <mergeCell ref="S44:S56"/>
    <mergeCell ref="S29:S42"/>
    <mergeCell ref="D14:D15"/>
    <mergeCell ref="A44:A56"/>
    <mergeCell ref="A19:A27"/>
    <mergeCell ref="B14:B15"/>
    <mergeCell ref="H14:N14"/>
    <mergeCell ref="E14:E15"/>
    <mergeCell ref="R14:R15"/>
    <mergeCell ref="A14:A15"/>
    <mergeCell ref="C14:C15"/>
    <mergeCell ref="S19:S27"/>
    <mergeCell ref="A10:S10"/>
    <mergeCell ref="A11:S11"/>
    <mergeCell ref="S14:S15"/>
    <mergeCell ref="Q14:Q15"/>
    <mergeCell ref="P14:P15"/>
    <mergeCell ref="O14:O15"/>
    <mergeCell ref="F14:G14"/>
  </mergeCells>
  <printOptions/>
  <pageMargins left="0.87" right="0.24" top="0.54" bottom="0.38" header="0.5" footer="0.35"/>
  <pageSetup horizontalDpi="600" verticalDpi="600" orientation="landscape" paperSize="9" scale="43" r:id="rId1"/>
  <rowBreaks count="1" manualBreakCount="1">
    <brk id="3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Normal="105" zoomScaleSheetLayoutView="100" zoomScalePageLayoutView="0" workbookViewId="0" topLeftCell="A1">
      <selection activeCell="X17" sqref="X17"/>
    </sheetView>
  </sheetViews>
  <sheetFormatPr defaultColWidth="9.00390625" defaultRowHeight="12.75"/>
  <cols>
    <col min="1" max="1" width="18.25390625" style="0" customWidth="1"/>
    <col min="2" max="2" width="5.375" style="0" customWidth="1"/>
    <col min="3" max="3" width="7.125" style="0" customWidth="1"/>
    <col min="4" max="4" width="5.375" style="0" customWidth="1"/>
    <col min="5" max="5" width="5.875" style="0" customWidth="1"/>
    <col min="7" max="7" width="5.00390625" style="0" customWidth="1"/>
    <col min="8" max="8" width="7.00390625" style="0" customWidth="1"/>
    <col min="9" max="10" width="5.25390625" style="0" customWidth="1"/>
    <col min="11" max="11" width="6.125" style="0" customWidth="1"/>
    <col min="12" max="12" width="5.75390625" style="0" customWidth="1"/>
    <col min="13" max="13" width="10.25390625" style="0" customWidth="1"/>
    <col min="14" max="14" width="11.00390625" style="0" customWidth="1"/>
    <col min="15" max="15" width="13.75390625" style="0" customWidth="1"/>
    <col min="16" max="16" width="8.25390625" style="0" customWidth="1"/>
    <col min="17" max="17" width="21.25390625" style="0" customWidth="1"/>
    <col min="18" max="20" width="9.125" style="0" hidden="1" customWidth="1"/>
  </cols>
  <sheetData>
    <row r="1" spans="1:17" s="3" customFormat="1" ht="12.75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1"/>
      <c r="O1" s="121"/>
      <c r="P1" s="121"/>
      <c r="Q1" s="121"/>
    </row>
    <row r="2" spans="1:17" s="3" customFormat="1" ht="12.75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120" t="s">
        <v>70</v>
      </c>
      <c r="N2" s="122"/>
      <c r="O2" s="122"/>
      <c r="P2" s="122"/>
      <c r="Q2" s="122"/>
    </row>
    <row r="3" spans="1:17" s="3" customFormat="1" ht="12.75">
      <c r="A3" s="1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4"/>
      <c r="N3" s="4"/>
      <c r="O3" s="122"/>
      <c r="P3" s="122"/>
      <c r="Q3" s="4"/>
    </row>
    <row r="4" spans="1:17" s="3" customFormat="1" ht="12.75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5"/>
      <c r="N4" s="119" t="s">
        <v>71</v>
      </c>
      <c r="O4" s="119"/>
      <c r="P4" s="119"/>
      <c r="Q4" s="119"/>
    </row>
    <row r="5" spans="1:17" s="3" customFormat="1" ht="12.75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5"/>
      <c r="N5" s="43" t="s">
        <v>72</v>
      </c>
      <c r="O5" s="41"/>
      <c r="P5" s="41"/>
      <c r="Q5" s="41"/>
    </row>
    <row r="6" spans="1:17" s="3" customFormat="1" ht="12.75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5"/>
      <c r="N6" s="43" t="s">
        <v>73</v>
      </c>
      <c r="O6" s="41"/>
      <c r="P6" s="41"/>
      <c r="Q6" s="41"/>
    </row>
    <row r="7" spans="1:17" s="3" customFormat="1" ht="15" customHeight="1">
      <c r="A7" s="124" t="s">
        <v>74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s="3" customFormat="1" ht="19.5" customHeight="1">
      <c r="A8" s="119" t="s">
        <v>75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1:17" s="3" customFormat="1" ht="13.5" customHeight="1">
      <c r="A9" s="104" t="s">
        <v>43</v>
      </c>
      <c r="B9" s="105" t="s">
        <v>44</v>
      </c>
      <c r="C9" s="105" t="s">
        <v>45</v>
      </c>
      <c r="D9" s="105" t="s">
        <v>46</v>
      </c>
      <c r="E9" s="105" t="s">
        <v>47</v>
      </c>
      <c r="F9" s="123" t="s">
        <v>48</v>
      </c>
      <c r="G9" s="123"/>
      <c r="H9" s="123"/>
      <c r="I9" s="123"/>
      <c r="J9" s="123"/>
      <c r="K9" s="123"/>
      <c r="L9" s="123"/>
      <c r="M9" s="123" t="s">
        <v>56</v>
      </c>
      <c r="N9" s="123"/>
      <c r="O9" s="123"/>
      <c r="P9" s="126" t="s">
        <v>57</v>
      </c>
      <c r="Q9" s="117" t="s">
        <v>58</v>
      </c>
    </row>
    <row r="10" spans="1:20" s="9" customFormat="1" ht="87.75" customHeight="1">
      <c r="A10" s="104"/>
      <c r="B10" s="105"/>
      <c r="C10" s="105"/>
      <c r="D10" s="105"/>
      <c r="E10" s="105"/>
      <c r="F10" s="37" t="s">
        <v>49</v>
      </c>
      <c r="G10" s="37" t="s">
        <v>50</v>
      </c>
      <c r="H10" s="37" t="s">
        <v>51</v>
      </c>
      <c r="I10" s="37" t="s">
        <v>52</v>
      </c>
      <c r="J10" s="37" t="s">
        <v>53</v>
      </c>
      <c r="K10" s="37" t="s">
        <v>54</v>
      </c>
      <c r="L10" s="42" t="s">
        <v>55</v>
      </c>
      <c r="M10" s="36" t="s">
        <v>76</v>
      </c>
      <c r="N10" s="36" t="s">
        <v>69</v>
      </c>
      <c r="O10" s="36" t="s">
        <v>77</v>
      </c>
      <c r="P10" s="126"/>
      <c r="Q10" s="118"/>
      <c r="T10" s="10"/>
    </row>
    <row r="11" spans="1:20" s="9" customFormat="1" ht="1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38">
        <v>13</v>
      </c>
      <c r="N11" s="38">
        <v>14</v>
      </c>
      <c r="O11" s="38">
        <v>15</v>
      </c>
      <c r="P11" s="38">
        <v>16</v>
      </c>
      <c r="Q11" s="38">
        <v>17</v>
      </c>
      <c r="T11" s="10"/>
    </row>
    <row r="12" spans="1:20" s="9" customFormat="1" ht="20.25" customHeight="1">
      <c r="A12" s="106" t="s">
        <v>80</v>
      </c>
      <c r="B12" s="15">
        <v>17</v>
      </c>
      <c r="C12" s="16" t="s">
        <v>59</v>
      </c>
      <c r="D12" s="15">
        <v>5.1</v>
      </c>
      <c r="E12" s="24">
        <v>0.8</v>
      </c>
      <c r="F12" s="16" t="s">
        <v>40</v>
      </c>
      <c r="G12" s="15">
        <v>60</v>
      </c>
      <c r="H12" s="15">
        <v>0.8</v>
      </c>
      <c r="I12" s="16" t="s">
        <v>82</v>
      </c>
      <c r="J12" s="15">
        <v>2</v>
      </c>
      <c r="K12" s="15">
        <v>19</v>
      </c>
      <c r="L12" s="15">
        <v>22</v>
      </c>
      <c r="M12" s="21">
        <f aca="true" t="shared" si="0" ref="M12:M18">SUM(N12/E12)</f>
        <v>170</v>
      </c>
      <c r="N12" s="15">
        <v>136</v>
      </c>
      <c r="O12" s="15">
        <v>119</v>
      </c>
      <c r="P12" s="11" t="s">
        <v>67</v>
      </c>
      <c r="Q12" s="12" t="s">
        <v>13</v>
      </c>
      <c r="T12" s="10"/>
    </row>
    <row r="13" spans="1:20" s="9" customFormat="1" ht="21" customHeight="1">
      <c r="A13" s="107"/>
      <c r="B13" s="15">
        <v>28</v>
      </c>
      <c r="C13" s="16" t="s">
        <v>60</v>
      </c>
      <c r="D13" s="15">
        <v>0.5</v>
      </c>
      <c r="E13" s="24">
        <v>0.3</v>
      </c>
      <c r="F13" s="16" t="s">
        <v>38</v>
      </c>
      <c r="G13" s="15">
        <v>48</v>
      </c>
      <c r="H13" s="15">
        <v>0.7</v>
      </c>
      <c r="I13" s="16" t="s">
        <v>83</v>
      </c>
      <c r="J13" s="15">
        <v>2</v>
      </c>
      <c r="K13" s="15">
        <v>17</v>
      </c>
      <c r="L13" s="15">
        <v>20</v>
      </c>
      <c r="M13" s="21">
        <f t="shared" si="0"/>
        <v>120</v>
      </c>
      <c r="N13" s="15">
        <v>36</v>
      </c>
      <c r="O13" s="15">
        <v>32</v>
      </c>
      <c r="P13" s="11" t="s">
        <v>67</v>
      </c>
      <c r="Q13" s="12" t="s">
        <v>13</v>
      </c>
      <c r="T13" s="10"/>
    </row>
    <row r="14" spans="1:20" s="9" customFormat="1" ht="19.5" customHeight="1">
      <c r="A14" s="107"/>
      <c r="B14" s="15">
        <v>21</v>
      </c>
      <c r="C14" s="16" t="s">
        <v>61</v>
      </c>
      <c r="D14" s="15">
        <v>5.5</v>
      </c>
      <c r="E14" s="24">
        <v>0.4</v>
      </c>
      <c r="F14" s="16" t="s">
        <v>38</v>
      </c>
      <c r="G14" s="15">
        <v>50</v>
      </c>
      <c r="H14" s="15">
        <v>0.8</v>
      </c>
      <c r="I14" s="16" t="s">
        <v>82</v>
      </c>
      <c r="J14" s="15">
        <v>2</v>
      </c>
      <c r="K14" s="15">
        <v>16</v>
      </c>
      <c r="L14" s="15">
        <v>20</v>
      </c>
      <c r="M14" s="21">
        <f t="shared" si="0"/>
        <v>122.5</v>
      </c>
      <c r="N14" s="15">
        <v>49</v>
      </c>
      <c r="O14" s="15">
        <v>43</v>
      </c>
      <c r="P14" s="11" t="s">
        <v>67</v>
      </c>
      <c r="Q14" s="12" t="s">
        <v>13</v>
      </c>
      <c r="T14" s="10"/>
    </row>
    <row r="15" spans="1:20" s="9" customFormat="1" ht="21.75" customHeight="1">
      <c r="A15" s="107"/>
      <c r="B15" s="15">
        <v>20</v>
      </c>
      <c r="C15" s="16" t="s">
        <v>62</v>
      </c>
      <c r="D15" s="15">
        <v>2.2</v>
      </c>
      <c r="E15" s="24">
        <v>0.3</v>
      </c>
      <c r="F15" s="16" t="s">
        <v>38</v>
      </c>
      <c r="G15" s="15">
        <v>70</v>
      </c>
      <c r="H15" s="15">
        <v>0.7</v>
      </c>
      <c r="I15" s="16" t="s">
        <v>82</v>
      </c>
      <c r="J15" s="15">
        <v>3</v>
      </c>
      <c r="K15" s="15">
        <v>17</v>
      </c>
      <c r="L15" s="15">
        <v>14</v>
      </c>
      <c r="M15" s="21">
        <f t="shared" si="0"/>
        <v>190</v>
      </c>
      <c r="N15" s="24">
        <v>57</v>
      </c>
      <c r="O15" s="24">
        <v>50</v>
      </c>
      <c r="P15" s="24" t="s">
        <v>67</v>
      </c>
      <c r="Q15" s="12" t="s">
        <v>13</v>
      </c>
      <c r="T15" s="10"/>
    </row>
    <row r="16" spans="1:20" s="9" customFormat="1" ht="21.75" customHeight="1">
      <c r="A16" s="107"/>
      <c r="B16" s="15">
        <v>9</v>
      </c>
      <c r="C16" s="16" t="s">
        <v>63</v>
      </c>
      <c r="D16" s="15">
        <v>1.7</v>
      </c>
      <c r="E16" s="24">
        <v>0.3</v>
      </c>
      <c r="F16" s="16" t="s">
        <v>40</v>
      </c>
      <c r="G16" s="15">
        <v>53</v>
      </c>
      <c r="H16" s="15">
        <v>0.7</v>
      </c>
      <c r="I16" s="16" t="s">
        <v>83</v>
      </c>
      <c r="J16" s="15">
        <v>2</v>
      </c>
      <c r="K16" s="15">
        <v>18</v>
      </c>
      <c r="L16" s="15">
        <v>20</v>
      </c>
      <c r="M16" s="21">
        <f t="shared" si="0"/>
        <v>196.66666666666669</v>
      </c>
      <c r="N16" s="15">
        <v>59</v>
      </c>
      <c r="O16" s="15">
        <v>52</v>
      </c>
      <c r="P16" s="11" t="s">
        <v>67</v>
      </c>
      <c r="Q16" s="12" t="s">
        <v>13</v>
      </c>
      <c r="T16" s="10"/>
    </row>
    <row r="17" spans="1:20" s="9" customFormat="1" ht="21.75" customHeight="1">
      <c r="A17" s="107"/>
      <c r="B17" s="15">
        <v>62</v>
      </c>
      <c r="C17" s="16" t="s">
        <v>60</v>
      </c>
      <c r="D17" s="15">
        <v>0.8</v>
      </c>
      <c r="E17" s="24">
        <v>0.1</v>
      </c>
      <c r="F17" s="16" t="s">
        <v>38</v>
      </c>
      <c r="G17" s="15">
        <v>55</v>
      </c>
      <c r="H17" s="15">
        <v>0.7</v>
      </c>
      <c r="I17" s="16" t="s">
        <v>82</v>
      </c>
      <c r="J17" s="15">
        <v>2</v>
      </c>
      <c r="K17" s="15">
        <v>16</v>
      </c>
      <c r="L17" s="15">
        <v>18</v>
      </c>
      <c r="M17" s="21">
        <f t="shared" si="0"/>
        <v>140</v>
      </c>
      <c r="N17" s="15">
        <v>14</v>
      </c>
      <c r="O17" s="15">
        <v>12</v>
      </c>
      <c r="P17" s="11" t="s">
        <v>67</v>
      </c>
      <c r="Q17" s="12" t="s">
        <v>13</v>
      </c>
      <c r="T17" s="10"/>
    </row>
    <row r="18" spans="1:20" s="9" customFormat="1" ht="13.5" customHeight="1">
      <c r="A18" s="107"/>
      <c r="B18" s="109">
        <v>62</v>
      </c>
      <c r="C18" s="16" t="s">
        <v>64</v>
      </c>
      <c r="D18" s="15">
        <v>5</v>
      </c>
      <c r="E18" s="113">
        <v>0.4</v>
      </c>
      <c r="F18" s="16" t="s">
        <v>42</v>
      </c>
      <c r="G18" s="15">
        <v>50</v>
      </c>
      <c r="H18" s="15">
        <v>0.8</v>
      </c>
      <c r="I18" s="16" t="s">
        <v>84</v>
      </c>
      <c r="J18" s="15">
        <v>2</v>
      </c>
      <c r="K18" s="15">
        <v>16</v>
      </c>
      <c r="L18" s="15">
        <v>18</v>
      </c>
      <c r="M18" s="115">
        <f t="shared" si="0"/>
        <v>170</v>
      </c>
      <c r="N18" s="109">
        <v>68</v>
      </c>
      <c r="O18" s="109">
        <v>59</v>
      </c>
      <c r="P18" s="102" t="s">
        <v>67</v>
      </c>
      <c r="Q18" s="111" t="s">
        <v>13</v>
      </c>
      <c r="T18" s="10"/>
    </row>
    <row r="19" spans="1:20" ht="13.5" customHeight="1">
      <c r="A19" s="107"/>
      <c r="B19" s="110"/>
      <c r="C19" s="16" t="s">
        <v>65</v>
      </c>
      <c r="D19" s="15">
        <v>2.4</v>
      </c>
      <c r="E19" s="114"/>
      <c r="F19" s="16" t="s">
        <v>40</v>
      </c>
      <c r="G19" s="15">
        <v>32</v>
      </c>
      <c r="H19" s="15">
        <v>0.7</v>
      </c>
      <c r="I19" s="16" t="s">
        <v>82</v>
      </c>
      <c r="J19" s="15">
        <v>2</v>
      </c>
      <c r="K19" s="15">
        <v>11</v>
      </c>
      <c r="L19" s="15">
        <v>12</v>
      </c>
      <c r="M19" s="116"/>
      <c r="N19" s="110"/>
      <c r="O19" s="110"/>
      <c r="P19" s="103"/>
      <c r="Q19" s="112"/>
      <c r="T19" s="3"/>
    </row>
    <row r="20" spans="1:20" ht="27" customHeight="1">
      <c r="A20" s="108"/>
      <c r="B20" s="39">
        <v>49</v>
      </c>
      <c r="C20" s="16" t="s">
        <v>66</v>
      </c>
      <c r="D20" s="15">
        <v>2.1</v>
      </c>
      <c r="E20" s="26">
        <v>0.2</v>
      </c>
      <c r="F20" s="16" t="s">
        <v>38</v>
      </c>
      <c r="G20" s="15">
        <v>35</v>
      </c>
      <c r="H20" s="15">
        <v>0.7</v>
      </c>
      <c r="I20" s="16" t="s">
        <v>82</v>
      </c>
      <c r="J20" s="15">
        <v>2</v>
      </c>
      <c r="K20" s="15">
        <v>13</v>
      </c>
      <c r="L20" s="15">
        <v>16</v>
      </c>
      <c r="M20" s="21">
        <f>SUM(N20/E20)</f>
        <v>155</v>
      </c>
      <c r="N20" s="15">
        <v>31</v>
      </c>
      <c r="O20" s="15">
        <v>27</v>
      </c>
      <c r="P20" s="11" t="s">
        <v>67</v>
      </c>
      <c r="Q20" s="12" t="s">
        <v>13</v>
      </c>
      <c r="T20" s="3"/>
    </row>
    <row r="21" spans="1:20" s="25" customFormat="1" ht="13.5" customHeight="1">
      <c r="A21" s="33" t="s">
        <v>68</v>
      </c>
      <c r="B21" s="17"/>
      <c r="C21" s="17"/>
      <c r="D21" s="17"/>
      <c r="E21" s="27">
        <f>SUM(E12:E20)</f>
        <v>2.8000000000000003</v>
      </c>
      <c r="F21" s="27"/>
      <c r="G21" s="27"/>
      <c r="H21" s="27"/>
      <c r="I21" s="27"/>
      <c r="J21" s="27"/>
      <c r="K21" s="27"/>
      <c r="L21" s="27"/>
      <c r="M21" s="27"/>
      <c r="N21" s="35">
        <f>SUM(N12:N20)</f>
        <v>450</v>
      </c>
      <c r="O21" s="35">
        <f>SUM(O12:O20)</f>
        <v>394</v>
      </c>
      <c r="P21" s="17"/>
      <c r="Q21" s="14"/>
      <c r="T21" s="30"/>
    </row>
    <row r="22" spans="1:20" ht="23.25" customHeight="1">
      <c r="A22" s="40" t="s">
        <v>41</v>
      </c>
      <c r="B22" s="15">
        <v>58</v>
      </c>
      <c r="C22" s="16" t="s">
        <v>65</v>
      </c>
      <c r="D22" s="15">
        <v>0.8</v>
      </c>
      <c r="E22" s="29">
        <v>0.6</v>
      </c>
      <c r="F22" s="16" t="s">
        <v>38</v>
      </c>
      <c r="G22" s="15">
        <v>49</v>
      </c>
      <c r="H22" s="15">
        <v>0.8</v>
      </c>
      <c r="I22" s="9" t="s">
        <v>81</v>
      </c>
      <c r="J22" s="16">
        <v>1</v>
      </c>
      <c r="K22" s="15">
        <v>19</v>
      </c>
      <c r="L22" s="15">
        <v>20</v>
      </c>
      <c r="M22" s="21">
        <f>SUM(N22/E22)</f>
        <v>110</v>
      </c>
      <c r="N22" s="29">
        <v>66</v>
      </c>
      <c r="O22" s="29">
        <v>57</v>
      </c>
      <c r="P22" s="16" t="s">
        <v>67</v>
      </c>
      <c r="Q22" s="28" t="s">
        <v>13</v>
      </c>
      <c r="T22" s="3"/>
    </row>
    <row r="23" spans="1:17" ht="12.75">
      <c r="A23" s="34" t="s">
        <v>68</v>
      </c>
      <c r="B23" s="31"/>
      <c r="C23" s="31"/>
      <c r="D23" s="31"/>
      <c r="E23" s="31">
        <f>SUM(E22)</f>
        <v>0.6</v>
      </c>
      <c r="F23" s="31"/>
      <c r="G23" s="31"/>
      <c r="H23" s="31"/>
      <c r="I23" s="31"/>
      <c r="J23" s="31"/>
      <c r="K23" s="31"/>
      <c r="L23" s="31"/>
      <c r="M23" s="31"/>
      <c r="N23" s="31">
        <f>SUM(N22)</f>
        <v>66</v>
      </c>
      <c r="O23" s="31">
        <f>SUM(O22)</f>
        <v>57</v>
      </c>
      <c r="P23" s="31"/>
      <c r="Q23" s="32"/>
    </row>
    <row r="24" spans="1:17" ht="12.75">
      <c r="A24" s="19" t="s">
        <v>69</v>
      </c>
      <c r="B24" s="13"/>
      <c r="C24" s="13"/>
      <c r="D24" s="13"/>
      <c r="E24" s="20">
        <f>SUM(E21,E23)</f>
        <v>3.4000000000000004</v>
      </c>
      <c r="F24" s="20"/>
      <c r="G24" s="20"/>
      <c r="H24" s="20"/>
      <c r="I24" s="20"/>
      <c r="J24" s="20"/>
      <c r="K24" s="20"/>
      <c r="L24" s="20"/>
      <c r="M24" s="23"/>
      <c r="N24" s="23">
        <f>SUM(N21,N23)</f>
        <v>516</v>
      </c>
      <c r="O24" s="23">
        <f>SUM(O21,O23)</f>
        <v>451</v>
      </c>
      <c r="P24" s="18"/>
      <c r="Q24" s="14"/>
    </row>
    <row r="26" spans="1:16" ht="15">
      <c r="A26" s="7" t="s">
        <v>78</v>
      </c>
      <c r="B26" s="7"/>
      <c r="C26" s="7"/>
      <c r="D26" s="7"/>
      <c r="E26" s="7"/>
      <c r="F26" s="7"/>
      <c r="G26" s="6"/>
      <c r="H26" s="6"/>
      <c r="I26" s="6"/>
      <c r="J26" s="6"/>
      <c r="N26" s="101" t="s">
        <v>79</v>
      </c>
      <c r="O26" s="101"/>
      <c r="P26" s="101"/>
    </row>
    <row r="28" spans="2:16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sheetProtection selectLockedCells="1" selectUnlockedCells="1"/>
  <mergeCells count="24">
    <mergeCell ref="A8:Q8"/>
    <mergeCell ref="D9:D10"/>
    <mergeCell ref="O1:Q1"/>
    <mergeCell ref="M2:Q2"/>
    <mergeCell ref="O3:P3"/>
    <mergeCell ref="N4:Q4"/>
    <mergeCell ref="F9:L9"/>
    <mergeCell ref="A7:Q7"/>
    <mergeCell ref="M9:O9"/>
    <mergeCell ref="P9:P10"/>
    <mergeCell ref="Q18:Q19"/>
    <mergeCell ref="N18:N19"/>
    <mergeCell ref="O18:O19"/>
    <mergeCell ref="E9:E10"/>
    <mergeCell ref="E18:E19"/>
    <mergeCell ref="M18:M19"/>
    <mergeCell ref="Q9:Q10"/>
    <mergeCell ref="N26:P26"/>
    <mergeCell ref="P18:P19"/>
    <mergeCell ref="A9:A10"/>
    <mergeCell ref="B9:B10"/>
    <mergeCell ref="C9:C10"/>
    <mergeCell ref="A12:A20"/>
    <mergeCell ref="B18:B19"/>
  </mergeCells>
  <printOptions/>
  <pageMargins left="0.5511811023622047" right="0.15748031496062992" top="0.83" bottom="0.1968503937007874" header="0.6692913385826772" footer="0.2362204724409449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ohorona</cp:lastModifiedBy>
  <cp:lastPrinted>2019-07-12T07:54:46Z</cp:lastPrinted>
  <dcterms:created xsi:type="dcterms:W3CDTF">2017-05-11T09:29:44Z</dcterms:created>
  <dcterms:modified xsi:type="dcterms:W3CDTF">2019-08-29T11:38:00Z</dcterms:modified>
  <cp:category/>
  <cp:version/>
  <cp:contentType/>
  <cp:contentStatus/>
</cp:coreProperties>
</file>