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Лист1!$A$1:$S$162</definedName>
  </definedNames>
  <calcPr calcId="125725"/>
</workbook>
</file>

<file path=xl/calcChain.xml><?xml version="1.0" encoding="utf-8"?>
<calcChain xmlns="http://schemas.openxmlformats.org/spreadsheetml/2006/main">
  <c r="F48" i="1"/>
  <c r="F30"/>
  <c r="F140"/>
  <c r="F141"/>
  <c r="F142"/>
  <c r="F143"/>
  <c r="F144"/>
  <c r="F145"/>
  <c r="F146"/>
  <c r="F139"/>
  <c r="F133"/>
  <c r="F134"/>
  <c r="F135"/>
  <c r="F136"/>
  <c r="F137"/>
  <c r="F132"/>
  <c r="F129"/>
  <c r="F128"/>
  <c r="F120"/>
  <c r="D120"/>
  <c r="F105"/>
  <c r="D105"/>
  <c r="F75"/>
  <c r="D75"/>
  <c r="D49"/>
  <c r="R48" l="1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F49"/>
  <c r="R28"/>
  <c r="R27"/>
  <c r="R26"/>
  <c r="R25"/>
  <c r="R24"/>
  <c r="R23"/>
  <c r="R22"/>
  <c r="R21"/>
  <c r="F147" l="1"/>
  <c r="D147"/>
  <c r="F127"/>
  <c r="D127"/>
  <c r="F148" l="1"/>
  <c r="D148"/>
</calcChain>
</file>

<file path=xl/sharedStrings.xml><?xml version="1.0" encoding="utf-8"?>
<sst xmlns="http://schemas.openxmlformats.org/spreadsheetml/2006/main" count="755" uniqueCount="161">
  <si>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</si>
  <si>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</si>
  <si>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</si>
  <si>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</si>
  <si>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</si>
  <si>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</si>
  <si>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</si>
  <si>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</si>
  <si>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</si>
  <si>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</si>
  <si>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</si>
  <si>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</si>
  <si>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</si>
  <si>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</si>
  <si>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</si>
  <si>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</si>
  <si>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</si>
  <si>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</si>
  <si>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</si>
  <si>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</si>
  <si>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</si>
  <si>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</si>
  <si>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заходів з поліпшення санітарного стану лісів</t>
  </si>
  <si>
    <t>по ДП "Клеванський лісгосп" Рівненської області</t>
  </si>
  <si>
    <t>Додаток 1</t>
  </si>
  <si>
    <t>до Санітарних правил</t>
  </si>
  <si>
    <t>Начальник Рівненського обласного управління</t>
  </si>
  <si>
    <t>лісового та мисливського господарства</t>
  </si>
  <si>
    <t>"ПОГОДЖУЮ"</t>
  </si>
  <si>
    <t>Суське</t>
  </si>
  <si>
    <t>1А</t>
  </si>
  <si>
    <t>ЛГЧЛЗЗ</t>
  </si>
  <si>
    <t>СРВ</t>
  </si>
  <si>
    <t>9Сз1Бп+Дз</t>
  </si>
  <si>
    <t>10Сз+Дз+Бп</t>
  </si>
  <si>
    <t>10Сз</t>
  </si>
  <si>
    <t>10Сз+Дз</t>
  </si>
  <si>
    <t>10Сз+Бп</t>
  </si>
  <si>
    <t>Всього</t>
  </si>
  <si>
    <t>Новоставське</t>
  </si>
  <si>
    <t>1Б</t>
  </si>
  <si>
    <t>1а</t>
  </si>
  <si>
    <t>1б</t>
  </si>
  <si>
    <t>Решуцьке</t>
  </si>
  <si>
    <t>ЛПЧЛЗЗ</t>
  </si>
  <si>
    <t>Клеванське</t>
  </si>
  <si>
    <t>7Сз2Дз1Гз</t>
  </si>
  <si>
    <t>Деражненське</t>
  </si>
  <si>
    <t>10Сз+Бп+Дз</t>
  </si>
  <si>
    <t>9Сз1Бп</t>
  </si>
  <si>
    <t>Разом</t>
  </si>
  <si>
    <t>Коливання РГВ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</si>
  <si>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</si>
  <si>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</si>
  <si>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</si>
  <si>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9Сз1Дз+Бп</t>
  </si>
  <si>
    <t>Природний відпад</t>
  </si>
  <si>
    <t>10Сз+Дз+Гз</t>
  </si>
  <si>
    <t>10Сз+Бп+Дз+Гз</t>
  </si>
  <si>
    <t>7Сз2Дз1Бп+Ос</t>
  </si>
  <si>
    <t>Сморжівське</t>
  </si>
  <si>
    <t>5Бп4Сз1Влч+Дз</t>
  </si>
  <si>
    <t>8Сз2Дз+Бп+Ос+Гз</t>
  </si>
  <si>
    <t>10Сз+Дз+Лпд</t>
  </si>
  <si>
    <t>7СЗ2ДЗ1БП+ГЗ</t>
  </si>
  <si>
    <t>10СЗ+ДЗ+ГЗ</t>
  </si>
  <si>
    <t>9СЗ1БП+ДЗ+ГЗ</t>
  </si>
  <si>
    <t>10СЗ</t>
  </si>
  <si>
    <t>8СЗ2БП</t>
  </si>
  <si>
    <t>8СЗ1ДЗ1ГЗ+ЯЛЕ</t>
  </si>
  <si>
    <t>10СЗ+ГЗ+ДЗ</t>
  </si>
  <si>
    <t>10СЗ+ДЗ+КЛГ+БП</t>
  </si>
  <si>
    <t>Директор ДП" Клеванський лісгосп "                                                                          Чуприна С.В.</t>
  </si>
  <si>
    <t>6СЗ3ДЗ1ГЗ+БП</t>
  </si>
  <si>
    <t>10СЗ+ЯЛЕ+ГЗ</t>
  </si>
  <si>
    <t>Директор державного  спецеалізованого</t>
  </si>
  <si>
    <t>6Сз1Бп1Гз1Дз1Влч+Ос</t>
  </si>
  <si>
    <t>10Сз+Дз+Ялє</t>
  </si>
  <si>
    <t>10Сз+Лпд+Дз</t>
  </si>
  <si>
    <t>7Сз2Бп1Гз+Влч+Ос</t>
  </si>
  <si>
    <t>10Сз+Дз+Гз+Бп</t>
  </si>
  <si>
    <t>7Сз1Дз1Акб1Ялє+Бп+Гз</t>
  </si>
  <si>
    <t>9Сз1Гз+Ос+Бп+Дз</t>
  </si>
  <si>
    <t>7Сз2Бп1Гз</t>
  </si>
  <si>
    <t>9Гз1Сз+Бп+Ос</t>
  </si>
  <si>
    <t>6Сз2Бп2Ос+Дз</t>
  </si>
  <si>
    <t>9Сз1Бп+Ос+Дз</t>
  </si>
  <si>
    <t>10Сз+Бп+Ос+Дз+Гз</t>
  </si>
  <si>
    <t>7Влч2Бп1Сз+Дз+Ялє</t>
  </si>
  <si>
    <t>4Сз6Бп+Дз+Ос+Влч</t>
  </si>
  <si>
    <t>5Сз4Влч1Бп</t>
  </si>
  <si>
    <t>10Сз+Бп+Дз+Ялє</t>
  </si>
  <si>
    <t>5Сз2Ос2Бп1Дз</t>
  </si>
  <si>
    <t>7Сз1Влч1Бп1Дз+Гз</t>
  </si>
  <si>
    <t>7Сз2Дз1Бп+Гз</t>
  </si>
  <si>
    <t>5Дз3Сз2Гз+Бп+Ос</t>
  </si>
  <si>
    <t>10Сз+Дз+Бп+Гз</t>
  </si>
  <si>
    <t>5СЗ3ДЗ1ГЗ1БП</t>
  </si>
  <si>
    <t>7СЗ2ДЗ1ГЗ+ЯЛЕ</t>
  </si>
  <si>
    <t>8СЗ1БП1ГЗ+ДЗ</t>
  </si>
  <si>
    <t>10СЗК</t>
  </si>
  <si>
    <t>7СЗ3ЯЛЕ</t>
  </si>
  <si>
    <t>4ДЗ3СЗ2ГЗ1БП</t>
  </si>
  <si>
    <t>5СЗ3ДЗ2ГЗ</t>
  </si>
  <si>
    <t>7СЗ2ГЗ1ДЗ</t>
  </si>
  <si>
    <t>7СЗ2ГЗ1БП+ДЗ</t>
  </si>
  <si>
    <t>9СЗ1ГЗ+ЯВ</t>
  </si>
  <si>
    <t>4Д4С2Г+КЛ+ЧШ</t>
  </si>
  <si>
    <t>7СЗ2ДЗ1ГЗ+БП</t>
  </si>
  <si>
    <t>10С+БП+ДЗ+ТК</t>
  </si>
  <si>
    <t>7СЗ2ДЗ1ГЗ</t>
  </si>
  <si>
    <t>7Сз3Гз+Бп+Дз</t>
  </si>
  <si>
    <t>7Сз1Дз1Ос1Бп+Чш+Яле</t>
  </si>
  <si>
    <t>8Сз1Дз1Гз+Бп</t>
  </si>
  <si>
    <t>8Сз2Гз+Дз+Яле+Дчр+Чш</t>
  </si>
  <si>
    <t>9Сз1Яле+Гз+Чш+Тк</t>
  </si>
  <si>
    <t>8Сз2Яле+Дз+Гз+Ос</t>
  </si>
  <si>
    <t>7СЗ2ДЗ1БП</t>
  </si>
  <si>
    <t>0.7</t>
  </si>
  <si>
    <t>10СЗ+ДЗ+БП</t>
  </si>
  <si>
    <t>8СЗ1ДЗ1БП</t>
  </si>
  <si>
    <t>0.8</t>
  </si>
  <si>
    <t>8СЗ2БП+ДЗ</t>
  </si>
  <si>
    <t>0.75</t>
  </si>
  <si>
    <t>7СЗ2БП1ДЗ+ГЗ</t>
  </si>
  <si>
    <t>8СЗ1ГЗ1БП+ДЗ</t>
  </si>
  <si>
    <t>9СЗ1ДЗ+ГЗ</t>
  </si>
  <si>
    <t>8СЗ2ГЗ+ДЗ+БП</t>
  </si>
  <si>
    <t>3ДЗ3ГЗ3СЗ1БП</t>
  </si>
  <si>
    <t>0.6</t>
  </si>
  <si>
    <t>10СЗ+ДЗ+БП+ГЗ</t>
  </si>
  <si>
    <t>9СЗ1ДЗ+БП</t>
  </si>
  <si>
    <t>8СЗ2ДЗ</t>
  </si>
  <si>
    <t>9СЗ1БП+ДЗ+ОС</t>
  </si>
  <si>
    <t>8СЗ1ДЗ1ГЗ+БП</t>
  </si>
  <si>
    <t>6СЗ3ДЗ1БП+ГЗ</t>
  </si>
  <si>
    <t>5СЗ2ДЗ2БП1ГЗ</t>
  </si>
  <si>
    <t>10СЗ+БП+ГЗ</t>
  </si>
  <si>
    <t>8СЗ2ДЗ+БП+ГЗ</t>
  </si>
  <si>
    <t>ВСР</t>
  </si>
  <si>
    <t>10Сз+Бп+Ос+Дз</t>
  </si>
  <si>
    <t>9Сз1Гз+Дз+Яле</t>
  </si>
  <si>
    <t>10Сз+гз+Дз+Сз</t>
  </si>
  <si>
    <t>6Сз4Дз+Гз+Бп</t>
  </si>
  <si>
    <t>7Сз2Гз1Дз+Яле+Бп+Ос+Клг</t>
  </si>
  <si>
    <t>8Сз2Гз+Дз+Ос+Влч</t>
  </si>
  <si>
    <t>10Сз+Дз9+Гз</t>
  </si>
  <si>
    <t>9Сз1Дз+Гз+Яле+Лпд</t>
  </si>
  <si>
    <t>9Сз1Дз+Гз</t>
  </si>
  <si>
    <t>9Сз1Гз+Яле+Дз</t>
  </si>
  <si>
    <t>7Сз2Гз1Дз+Лпд</t>
  </si>
  <si>
    <t>8Сз2Дз+Гз</t>
  </si>
  <si>
    <t>9Сз1Дз+Яле+Гз</t>
  </si>
  <si>
    <t>8Сз2Гз+Дз+Яле</t>
  </si>
  <si>
    <t>Коливання РГВ, КВШ</t>
  </si>
  <si>
    <t>Коливання РГВ, КВШ, Сніголом</t>
  </si>
  <si>
    <t>Коливання РГВ, КВШ,</t>
  </si>
  <si>
    <t xml:space="preserve">Коливання РГВ, КВШ, </t>
  </si>
  <si>
    <t>8Сз1Бп1Влч+Дз+Гз</t>
  </si>
  <si>
    <t>10Сз+Дз+Бп+Ос</t>
  </si>
  <si>
    <t>10Сз+Влч+Гз</t>
  </si>
</sst>
</file>

<file path=xl/styles.xml><?xml version="1.0" encoding="utf-8"?>
<styleSheet xmlns="http://schemas.openxmlformats.org/spreadsheetml/2006/main">
  <numFmts count="4">
    <numFmt numFmtId="164" formatCode="[$-422]General"/>
    <numFmt numFmtId="165" formatCode="0.0"/>
    <numFmt numFmtId="166" formatCode="0.0;[Red]0.0"/>
    <numFmt numFmtId="167" formatCode="[$-422]0.0"/>
  </numFmts>
  <fonts count="2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1"/>
      <charset val="204"/>
    </font>
    <font>
      <b/>
      <sz val="11"/>
      <color indexed="8"/>
      <name val="Times New Roman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21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justify" vertical="justify" textRotation="90"/>
    </xf>
    <xf numFmtId="0" fontId="1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horizontal="justify" vertical="justify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justify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justify"/>
    </xf>
    <xf numFmtId="0" fontId="13" fillId="0" borderId="0" xfId="0" applyFont="1" applyFill="1" applyBorder="1" applyAlignment="1"/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7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textRotation="90"/>
    </xf>
    <xf numFmtId="2" fontId="0" fillId="0" borderId="0" xfId="0" applyNumberFormat="1"/>
    <xf numFmtId="165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7" fillId="0" borderId="0" xfId="0" applyFont="1" applyBorder="1"/>
    <xf numFmtId="0" fontId="17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1" xfId="0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22" fillId="2" borderId="1" xfId="0" applyFont="1" applyFill="1" applyBorder="1"/>
    <xf numFmtId="0" fontId="18" fillId="2" borderId="1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19" fillId="2" borderId="0" xfId="0" applyFont="1" applyFill="1"/>
    <xf numFmtId="0" fontId="1" fillId="2" borderId="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justify"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5" fillId="2" borderId="10" xfId="2" applyFont="1" applyFill="1" applyBorder="1"/>
    <xf numFmtId="0" fontId="19" fillId="2" borderId="1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164" fontId="16" fillId="2" borderId="5" xfId="1" applyFont="1" applyFill="1" applyBorder="1" applyAlignment="1" applyProtection="1">
      <alignment horizontal="center" vertical="center"/>
    </xf>
    <xf numFmtId="164" fontId="23" fillId="2" borderId="6" xfId="1" applyFont="1" applyFill="1" applyBorder="1" applyAlignment="1" applyProtection="1">
      <alignment horizontal="center" vertical="center"/>
    </xf>
    <xf numFmtId="164" fontId="23" fillId="2" borderId="5" xfId="1" applyFont="1" applyFill="1" applyBorder="1" applyAlignment="1" applyProtection="1">
      <alignment horizontal="center" vertical="center"/>
    </xf>
    <xf numFmtId="164" fontId="1" fillId="2" borderId="9" xfId="2" applyNumberFormat="1" applyFont="1" applyFill="1" applyBorder="1" applyAlignment="1">
      <alignment horizontal="center" vertical="center"/>
    </xf>
    <xf numFmtId="164" fontId="1" fillId="2" borderId="17" xfId="2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/>
    </xf>
    <xf numFmtId="2" fontId="25" fillId="2" borderId="9" xfId="0" applyNumberFormat="1" applyFont="1" applyFill="1" applyBorder="1" applyAlignment="1">
      <alignment horizontal="center"/>
    </xf>
    <xf numFmtId="164" fontId="25" fillId="2" borderId="10" xfId="0" applyNumberFormat="1" applyFont="1" applyFill="1" applyBorder="1" applyAlignment="1">
      <alignment horizontal="center"/>
    </xf>
    <xf numFmtId="0" fontId="0" fillId="3" borderId="0" xfId="0" applyFill="1"/>
    <xf numFmtId="0" fontId="17" fillId="0" borderId="13" xfId="0" applyFont="1" applyFill="1" applyBorder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0" fillId="2" borderId="0" xfId="0" applyFont="1" applyFill="1"/>
    <xf numFmtId="165" fontId="18" fillId="2" borderId="2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center" shrinkToFit="1"/>
    </xf>
    <xf numFmtId="166" fontId="18" fillId="2" borderId="1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vertical="center"/>
    </xf>
    <xf numFmtId="165" fontId="18" fillId="2" borderId="1" xfId="2" applyNumberFormat="1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2" fontId="18" fillId="2" borderId="1" xfId="2" applyNumberFormat="1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164" fontId="27" fillId="0" borderId="2" xfId="1" applyFont="1" applyFill="1" applyBorder="1" applyAlignment="1" applyProtection="1">
      <alignment horizontal="center" vertical="center"/>
    </xf>
    <xf numFmtId="0" fontId="2" fillId="0" borderId="3" xfId="2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2" fontId="2" fillId="0" borderId="2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164" fontId="27" fillId="0" borderId="1" xfId="1" applyFont="1" applyFill="1" applyBorder="1" applyAlignment="1" applyProtection="1">
      <alignment horizontal="center" vertical="center"/>
    </xf>
    <xf numFmtId="166" fontId="1" fillId="2" borderId="9" xfId="2" applyNumberFormat="1" applyFont="1" applyFill="1" applyBorder="1" applyAlignment="1">
      <alignment horizontal="center" vertical="center"/>
    </xf>
    <xf numFmtId="164" fontId="16" fillId="0" borderId="5" xfId="1" applyFont="1" applyBorder="1" applyAlignment="1">
      <alignment horizontal="center" vertical="center"/>
    </xf>
    <xf numFmtId="164" fontId="16" fillId="4" borderId="6" xfId="1" applyFont="1" applyFill="1" applyBorder="1" applyAlignment="1">
      <alignment horizontal="center" vertical="center"/>
    </xf>
    <xf numFmtId="164" fontId="16" fillId="0" borderId="6" xfId="1" applyFont="1" applyBorder="1" applyAlignment="1">
      <alignment horizontal="center" vertical="center"/>
    </xf>
    <xf numFmtId="167" fontId="16" fillId="0" borderId="5" xfId="1" applyNumberFormat="1" applyFont="1" applyBorder="1" applyAlignment="1">
      <alignment horizontal="center" vertical="center"/>
    </xf>
    <xf numFmtId="164" fontId="16" fillId="4" borderId="5" xfId="1" applyFont="1" applyFill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1" fontId="18" fillId="2" borderId="1" xfId="2" applyNumberFormat="1" applyFont="1" applyFill="1" applyBorder="1" applyAlignment="1">
      <alignment horizontal="center" vertical="center"/>
    </xf>
    <xf numFmtId="1" fontId="1" fillId="2" borderId="9" xfId="2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16" fillId="0" borderId="5" xfId="1" applyNumberFormat="1" applyFont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justify"/>
    </xf>
    <xf numFmtId="0" fontId="19" fillId="0" borderId="3" xfId="0" applyFont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justify" textRotation="90"/>
    </xf>
    <xf numFmtId="0" fontId="1" fillId="0" borderId="3" xfId="0" applyFont="1" applyBorder="1" applyAlignment="1">
      <alignment horizontal="justify" vertical="justify" textRotation="90"/>
    </xf>
    <xf numFmtId="0" fontId="1" fillId="0" borderId="1" xfId="0" applyFont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 textRotation="9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view="pageBreakPreview" topLeftCell="A132" zoomScaleNormal="100" zoomScaleSheetLayoutView="100" workbookViewId="0">
      <selection activeCell="Q68" sqref="Q68"/>
    </sheetView>
  </sheetViews>
  <sheetFormatPr defaultRowHeight="15"/>
  <cols>
    <col min="1" max="1" width="13.5703125" style="4" customWidth="1"/>
    <col min="2" max="2" width="6" style="4" customWidth="1"/>
    <col min="3" max="3" width="5.140625" style="4" customWidth="1"/>
    <col min="4" max="4" width="8.140625" style="4" customWidth="1"/>
    <col min="5" max="5" width="5" style="145" customWidth="1"/>
    <col min="6" max="6" width="10.7109375" style="4" customWidth="1"/>
    <col min="7" max="7" width="7.28515625" style="4" customWidth="1"/>
    <col min="8" max="8" width="15.140625" style="5" customWidth="1"/>
    <col min="9" max="9" width="5.5703125" style="4" customWidth="1"/>
    <col min="10" max="10" width="6.42578125" style="4" customWidth="1"/>
    <col min="11" max="12" width="7.140625" style="4" customWidth="1"/>
    <col min="13" max="13" width="6.7109375" style="4" customWidth="1"/>
    <col min="14" max="14" width="6.5703125" style="4" customWidth="1"/>
    <col min="15" max="15" width="7.85546875" style="4" customWidth="1"/>
    <col min="16" max="16" width="5.7109375" style="4" customWidth="1"/>
    <col min="17" max="17" width="12.140625" style="5" customWidth="1"/>
    <col min="18" max="18" width="9.5703125" style="4" customWidth="1"/>
    <col min="19" max="19" width="6.140625" style="4" customWidth="1"/>
  </cols>
  <sheetData>
    <row r="1" spans="1:20" ht="15.75" customHeight="1">
      <c r="A1" s="6"/>
      <c r="B1" s="6"/>
      <c r="C1" s="6"/>
      <c r="D1" s="6"/>
      <c r="E1" s="128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155" t="s">
        <v>24</v>
      </c>
      <c r="R1" s="155"/>
      <c r="S1" s="155"/>
    </row>
    <row r="2" spans="1:20" ht="15.75" customHeight="1">
      <c r="A2" s="6"/>
      <c r="B2" s="6"/>
      <c r="C2" s="6"/>
      <c r="D2" s="6"/>
      <c r="E2" s="128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155" t="s">
        <v>25</v>
      </c>
      <c r="R2" s="155"/>
      <c r="S2" s="155"/>
    </row>
    <row r="3" spans="1:20">
      <c r="A3" s="6"/>
      <c r="B3" s="6"/>
      <c r="C3" s="6"/>
      <c r="D3" s="6"/>
      <c r="E3" s="128"/>
      <c r="F3" s="6"/>
      <c r="G3" s="6"/>
      <c r="H3" s="7"/>
      <c r="I3" s="6"/>
      <c r="J3" s="6"/>
      <c r="K3" s="6"/>
      <c r="L3" s="6"/>
      <c r="M3" s="6"/>
      <c r="N3" s="6"/>
      <c r="O3" s="6"/>
      <c r="P3" s="6"/>
      <c r="Q3" s="8"/>
      <c r="R3" s="9"/>
      <c r="S3"/>
    </row>
    <row r="4" spans="1:20">
      <c r="A4" s="151" t="s">
        <v>28</v>
      </c>
      <c r="B4" s="151"/>
      <c r="C4" s="151"/>
      <c r="D4" s="151"/>
      <c r="E4" s="151"/>
      <c r="F4" s="151"/>
      <c r="G4" s="6"/>
      <c r="H4" s="7"/>
      <c r="I4" s="6"/>
      <c r="J4" s="6"/>
      <c r="K4" s="6"/>
      <c r="L4" s="10"/>
      <c r="M4" s="10"/>
      <c r="N4" s="156" t="s">
        <v>28</v>
      </c>
      <c r="O4" s="156"/>
      <c r="P4" s="156"/>
      <c r="Q4" s="156"/>
      <c r="R4" s="10"/>
      <c r="S4" s="11"/>
      <c r="T4" s="12"/>
    </row>
    <row r="5" spans="1:20">
      <c r="A5" s="13" t="s">
        <v>75</v>
      </c>
      <c r="B5" s="13"/>
      <c r="C5" s="13"/>
      <c r="D5" s="13"/>
      <c r="E5" s="143"/>
      <c r="F5" s="13"/>
      <c r="G5" s="6"/>
      <c r="H5" s="7"/>
      <c r="I5" s="6"/>
      <c r="J5" s="6"/>
      <c r="K5" s="6"/>
      <c r="L5" s="14"/>
      <c r="M5" s="14" t="s">
        <v>26</v>
      </c>
      <c r="N5" s="14"/>
      <c r="O5" s="14"/>
      <c r="P5" s="14"/>
      <c r="Q5" s="15"/>
      <c r="R5" s="16"/>
      <c r="S5" s="17"/>
      <c r="T5" s="18"/>
    </row>
    <row r="6" spans="1:20">
      <c r="A6" s="151" t="s">
        <v>52</v>
      </c>
      <c r="B6" s="151"/>
      <c r="C6" s="151"/>
      <c r="D6" s="151"/>
      <c r="E6" s="151"/>
      <c r="F6" s="151"/>
      <c r="G6" s="6"/>
      <c r="H6" s="7"/>
      <c r="I6" s="6"/>
      <c r="J6" s="6"/>
      <c r="K6" s="6"/>
      <c r="L6" s="14"/>
      <c r="M6" s="19" t="s">
        <v>27</v>
      </c>
      <c r="N6" s="19"/>
      <c r="O6" s="19"/>
      <c r="P6" s="19"/>
      <c r="Q6" s="20"/>
      <c r="R6" s="16"/>
      <c r="S6" s="21"/>
      <c r="T6" s="21"/>
    </row>
    <row r="7" spans="1:20" ht="23.25" customHeight="1">
      <c r="A7" s="150"/>
      <c r="B7" s="150"/>
      <c r="C7" s="150"/>
      <c r="D7" s="151" t="s">
        <v>53</v>
      </c>
      <c r="E7" s="151"/>
      <c r="F7" s="22"/>
      <c r="G7" s="6"/>
      <c r="H7" s="7"/>
      <c r="I7" s="6"/>
      <c r="J7" s="6"/>
      <c r="K7" s="6"/>
      <c r="L7" s="21" t="s">
        <v>54</v>
      </c>
      <c r="M7" s="21"/>
      <c r="N7" s="21"/>
      <c r="O7" s="21"/>
      <c r="P7" s="21"/>
      <c r="Q7" s="21"/>
      <c r="R7" s="21"/>
      <c r="S7" s="21"/>
      <c r="T7" s="21"/>
    </row>
    <row r="8" spans="1:20">
      <c r="A8" s="6"/>
      <c r="B8" s="6"/>
      <c r="C8" s="6"/>
      <c r="D8" s="6"/>
      <c r="E8" s="128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8"/>
      <c r="R8" s="9"/>
      <c r="S8"/>
    </row>
    <row r="9" spans="1:20">
      <c r="A9" s="6"/>
      <c r="B9" s="6"/>
      <c r="C9" s="6"/>
      <c r="D9" s="6"/>
      <c r="E9" s="128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/>
      <c r="S9"/>
    </row>
    <row r="10" spans="1:20">
      <c r="A10" s="6"/>
      <c r="B10" s="6"/>
      <c r="C10" s="6"/>
      <c r="D10" s="6"/>
      <c r="E10" s="128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/>
      <c r="S10"/>
    </row>
    <row r="11" spans="1:20">
      <c r="A11" s="6"/>
      <c r="B11" s="6"/>
      <c r="C11" s="6"/>
      <c r="D11" s="6"/>
      <c r="E11" s="128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8"/>
      <c r="R11" s="9"/>
      <c r="S11"/>
    </row>
    <row r="12" spans="1:20">
      <c r="A12" s="6"/>
      <c r="B12" s="6"/>
      <c r="C12" s="6"/>
      <c r="D12" s="6"/>
      <c r="E12" s="128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/>
      <c r="S12"/>
    </row>
    <row r="13" spans="1:20">
      <c r="A13" s="6"/>
      <c r="B13" s="6"/>
      <c r="C13" s="6"/>
      <c r="D13" s="6"/>
      <c r="E13" s="128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/>
      <c r="S13"/>
    </row>
    <row r="14" spans="1:20">
      <c r="A14" s="6"/>
      <c r="B14" s="6"/>
      <c r="C14" s="6"/>
      <c r="D14" s="6"/>
      <c r="E14" s="128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/>
      <c r="S14"/>
    </row>
    <row r="15" spans="1:20" ht="15.75">
      <c r="A15" s="152" t="s">
        <v>21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1:20" ht="15.75">
      <c r="A16" s="152" t="s">
        <v>22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20" ht="21" customHeight="1">
      <c r="A17" s="160" t="s">
        <v>23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23"/>
    </row>
    <row r="18" spans="1:20" ht="45" customHeight="1">
      <c r="A18" s="6"/>
      <c r="B18" s="6"/>
      <c r="C18" s="6"/>
      <c r="D18" s="6"/>
      <c r="E18" s="128"/>
      <c r="F18" s="6"/>
      <c r="G18" s="24"/>
      <c r="H18" s="25"/>
      <c r="I18" s="24"/>
      <c r="J18" s="24"/>
      <c r="K18" s="24"/>
      <c r="L18" s="24"/>
      <c r="M18" s="24"/>
      <c r="N18" s="24"/>
      <c r="O18" s="6"/>
      <c r="P18" s="6"/>
      <c r="Q18" s="8"/>
      <c r="R18" s="9"/>
      <c r="S18"/>
    </row>
    <row r="19" spans="1:20" ht="45" customHeight="1">
      <c r="A19" s="158" t="s">
        <v>0</v>
      </c>
      <c r="B19" s="163" t="s">
        <v>1</v>
      </c>
      <c r="C19" s="163" t="s">
        <v>2</v>
      </c>
      <c r="D19" s="163" t="s">
        <v>3</v>
      </c>
      <c r="E19" s="164" t="s">
        <v>4</v>
      </c>
      <c r="F19" s="157" t="s">
        <v>5</v>
      </c>
      <c r="G19" s="157"/>
      <c r="H19" s="157" t="s">
        <v>8</v>
      </c>
      <c r="I19" s="157"/>
      <c r="J19" s="157"/>
      <c r="K19" s="157"/>
      <c r="L19" s="157"/>
      <c r="M19" s="157"/>
      <c r="N19" s="157"/>
      <c r="O19" s="158" t="s">
        <v>16</v>
      </c>
      <c r="P19" s="153" t="s">
        <v>17</v>
      </c>
      <c r="Q19" s="161" t="s">
        <v>18</v>
      </c>
      <c r="R19" s="153" t="s">
        <v>20</v>
      </c>
      <c r="S19" s="153" t="s">
        <v>19</v>
      </c>
    </row>
    <row r="20" spans="1:20" ht="112.5" customHeight="1">
      <c r="A20" s="159"/>
      <c r="B20" s="163"/>
      <c r="C20" s="163"/>
      <c r="D20" s="163"/>
      <c r="E20" s="164"/>
      <c r="F20" s="3" t="s">
        <v>6</v>
      </c>
      <c r="G20" s="2" t="s">
        <v>7</v>
      </c>
      <c r="H20" s="31" t="s">
        <v>9</v>
      </c>
      <c r="I20" s="3" t="s">
        <v>10</v>
      </c>
      <c r="J20" s="3" t="s">
        <v>11</v>
      </c>
      <c r="K20" s="3" t="s">
        <v>12</v>
      </c>
      <c r="L20" s="3" t="s">
        <v>13</v>
      </c>
      <c r="M20" s="1" t="s">
        <v>14</v>
      </c>
      <c r="N20" s="1" t="s">
        <v>15</v>
      </c>
      <c r="O20" s="159"/>
      <c r="P20" s="154"/>
      <c r="Q20" s="162"/>
      <c r="R20" s="154"/>
      <c r="S20" s="154"/>
    </row>
    <row r="21" spans="1:20" s="47" customFormat="1" ht="24">
      <c r="A21" s="41" t="s">
        <v>47</v>
      </c>
      <c r="B21" s="84">
        <v>14</v>
      </c>
      <c r="C21" s="84">
        <v>9</v>
      </c>
      <c r="D21" s="85">
        <v>3.4</v>
      </c>
      <c r="E21" s="88"/>
      <c r="F21" s="85">
        <v>3.4</v>
      </c>
      <c r="G21" s="85"/>
      <c r="H21" s="97" t="s">
        <v>76</v>
      </c>
      <c r="I21" s="84">
        <v>78</v>
      </c>
      <c r="J21" s="84">
        <v>0.7</v>
      </c>
      <c r="K21" s="84" t="s">
        <v>30</v>
      </c>
      <c r="L21" s="84">
        <v>26</v>
      </c>
      <c r="M21" s="84">
        <v>32</v>
      </c>
      <c r="N21" s="84">
        <v>300</v>
      </c>
      <c r="O21" s="26" t="s">
        <v>31</v>
      </c>
      <c r="P21" s="30" t="s">
        <v>139</v>
      </c>
      <c r="Q21" s="60" t="s">
        <v>154</v>
      </c>
      <c r="R21" s="86">
        <f>N21/12</f>
        <v>25</v>
      </c>
      <c r="S21" s="45"/>
      <c r="T21" s="46"/>
    </row>
    <row r="22" spans="1:20" s="47" customFormat="1" ht="24">
      <c r="A22" s="41" t="s">
        <v>47</v>
      </c>
      <c r="B22" s="84">
        <v>14</v>
      </c>
      <c r="C22" s="84">
        <v>22</v>
      </c>
      <c r="D22" s="85">
        <v>1.9</v>
      </c>
      <c r="E22" s="88">
        <v>1</v>
      </c>
      <c r="F22" s="85">
        <v>1.1000000000000001</v>
      </c>
      <c r="G22" s="85"/>
      <c r="H22" s="84" t="s">
        <v>36</v>
      </c>
      <c r="I22" s="84">
        <v>65</v>
      </c>
      <c r="J22" s="84">
        <v>0.8</v>
      </c>
      <c r="K22" s="84" t="s">
        <v>30</v>
      </c>
      <c r="L22" s="84">
        <v>23</v>
      </c>
      <c r="M22" s="84">
        <v>26</v>
      </c>
      <c r="N22" s="84">
        <v>390</v>
      </c>
      <c r="O22" s="26" t="s">
        <v>31</v>
      </c>
      <c r="P22" s="30" t="s">
        <v>139</v>
      </c>
      <c r="Q22" s="60" t="s">
        <v>154</v>
      </c>
      <c r="R22" s="86">
        <f t="shared" ref="R22:R48" si="0">N22/12</f>
        <v>32.5</v>
      </c>
      <c r="S22" s="45"/>
      <c r="T22" s="46"/>
    </row>
    <row r="23" spans="1:20" s="47" customFormat="1" ht="24">
      <c r="A23" s="41" t="s">
        <v>47</v>
      </c>
      <c r="B23" s="84">
        <v>15</v>
      </c>
      <c r="C23" s="84">
        <v>29</v>
      </c>
      <c r="D23" s="85">
        <v>4</v>
      </c>
      <c r="E23" s="88"/>
      <c r="F23" s="85">
        <v>4</v>
      </c>
      <c r="G23" s="85"/>
      <c r="H23" s="84" t="s">
        <v>55</v>
      </c>
      <c r="I23" s="84">
        <v>55</v>
      </c>
      <c r="J23" s="84">
        <v>0.85</v>
      </c>
      <c r="K23" s="84" t="s">
        <v>30</v>
      </c>
      <c r="L23" s="84">
        <v>21</v>
      </c>
      <c r="M23" s="84">
        <v>22</v>
      </c>
      <c r="N23" s="84">
        <v>340</v>
      </c>
      <c r="O23" s="26" t="s">
        <v>31</v>
      </c>
      <c r="P23" s="30" t="s">
        <v>139</v>
      </c>
      <c r="Q23" s="60" t="s">
        <v>154</v>
      </c>
      <c r="R23" s="86">
        <f t="shared" si="0"/>
        <v>28.333333333333332</v>
      </c>
      <c r="S23" s="45"/>
      <c r="T23" s="46"/>
    </row>
    <row r="24" spans="1:20" s="47" customFormat="1" ht="24">
      <c r="A24" s="41" t="s">
        <v>47</v>
      </c>
      <c r="B24" s="84">
        <v>16</v>
      </c>
      <c r="C24" s="84">
        <v>14</v>
      </c>
      <c r="D24" s="85">
        <v>2.2000000000000002</v>
      </c>
      <c r="E24" s="88"/>
      <c r="F24" s="85">
        <v>2.2000000000000002</v>
      </c>
      <c r="G24" s="85"/>
      <c r="H24" s="84" t="s">
        <v>61</v>
      </c>
      <c r="I24" s="84">
        <v>73</v>
      </c>
      <c r="J24" s="84">
        <v>0.65</v>
      </c>
      <c r="K24" s="84">
        <v>1</v>
      </c>
      <c r="L24" s="84">
        <v>24</v>
      </c>
      <c r="M24" s="84">
        <v>26</v>
      </c>
      <c r="N24" s="84">
        <v>250</v>
      </c>
      <c r="O24" s="26" t="s">
        <v>31</v>
      </c>
      <c r="P24" s="30" t="s">
        <v>139</v>
      </c>
      <c r="Q24" s="60" t="s">
        <v>154</v>
      </c>
      <c r="R24" s="86">
        <f t="shared" si="0"/>
        <v>20.833333333333332</v>
      </c>
      <c r="S24" s="45"/>
      <c r="T24" s="46"/>
    </row>
    <row r="25" spans="1:20" s="47" customFormat="1" ht="24">
      <c r="A25" s="41" t="s">
        <v>47</v>
      </c>
      <c r="B25" s="84">
        <v>16</v>
      </c>
      <c r="C25" s="84">
        <v>24</v>
      </c>
      <c r="D25" s="85">
        <v>2.2000000000000002</v>
      </c>
      <c r="E25" s="88"/>
      <c r="F25" s="85">
        <v>2.2000000000000002</v>
      </c>
      <c r="G25" s="85"/>
      <c r="H25" s="84" t="s">
        <v>77</v>
      </c>
      <c r="I25" s="84">
        <v>73</v>
      </c>
      <c r="J25" s="84">
        <v>0.7</v>
      </c>
      <c r="K25" s="84">
        <v>1</v>
      </c>
      <c r="L25" s="84">
        <v>23</v>
      </c>
      <c r="M25" s="84">
        <v>26</v>
      </c>
      <c r="N25" s="84">
        <v>340</v>
      </c>
      <c r="O25" s="26" t="s">
        <v>31</v>
      </c>
      <c r="P25" s="30" t="s">
        <v>139</v>
      </c>
      <c r="Q25" s="60" t="s">
        <v>154</v>
      </c>
      <c r="R25" s="86">
        <f t="shared" si="0"/>
        <v>28.333333333333332</v>
      </c>
      <c r="S25" s="45"/>
      <c r="T25" s="46"/>
    </row>
    <row r="26" spans="1:20" s="47" customFormat="1" ht="24">
      <c r="A26" s="41" t="s">
        <v>47</v>
      </c>
      <c r="B26" s="84">
        <v>18</v>
      </c>
      <c r="C26" s="84">
        <v>11</v>
      </c>
      <c r="D26" s="85">
        <v>2.5</v>
      </c>
      <c r="E26" s="88"/>
      <c r="F26" s="85">
        <v>2.5</v>
      </c>
      <c r="G26" s="85"/>
      <c r="H26" s="84" t="s">
        <v>37</v>
      </c>
      <c r="I26" s="84">
        <v>60</v>
      </c>
      <c r="J26" s="84">
        <v>0.85</v>
      </c>
      <c r="K26" s="84">
        <v>1</v>
      </c>
      <c r="L26" s="84">
        <v>19</v>
      </c>
      <c r="M26" s="84">
        <v>20</v>
      </c>
      <c r="N26" s="84">
        <v>310</v>
      </c>
      <c r="O26" s="26" t="s">
        <v>31</v>
      </c>
      <c r="P26" s="30" t="s">
        <v>139</v>
      </c>
      <c r="Q26" s="60" t="s">
        <v>154</v>
      </c>
      <c r="R26" s="86">
        <f t="shared" si="0"/>
        <v>25.833333333333332</v>
      </c>
      <c r="S26" s="45"/>
      <c r="T26" s="46"/>
    </row>
    <row r="27" spans="1:20" s="47" customFormat="1" ht="24">
      <c r="A27" s="41" t="s">
        <v>47</v>
      </c>
      <c r="B27" s="84">
        <v>20</v>
      </c>
      <c r="C27" s="84">
        <v>23</v>
      </c>
      <c r="D27" s="85">
        <v>12.1</v>
      </c>
      <c r="E27" s="88">
        <v>1</v>
      </c>
      <c r="F27" s="85">
        <v>4</v>
      </c>
      <c r="G27" s="85"/>
      <c r="H27" s="84" t="s">
        <v>48</v>
      </c>
      <c r="I27" s="84">
        <v>64</v>
      </c>
      <c r="J27" s="84">
        <v>0.75</v>
      </c>
      <c r="K27" s="84" t="s">
        <v>30</v>
      </c>
      <c r="L27" s="84">
        <v>24</v>
      </c>
      <c r="M27" s="84">
        <v>24</v>
      </c>
      <c r="N27" s="84">
        <v>380</v>
      </c>
      <c r="O27" s="26" t="s">
        <v>31</v>
      </c>
      <c r="P27" s="30" t="s">
        <v>139</v>
      </c>
      <c r="Q27" s="60" t="s">
        <v>154</v>
      </c>
      <c r="R27" s="86">
        <f t="shared" si="0"/>
        <v>31.666666666666668</v>
      </c>
      <c r="S27" s="45"/>
      <c r="T27" s="46"/>
    </row>
    <row r="28" spans="1:20" s="47" customFormat="1" ht="24">
      <c r="A28" s="41" t="s">
        <v>47</v>
      </c>
      <c r="B28" s="84">
        <v>21</v>
      </c>
      <c r="C28" s="84">
        <v>2</v>
      </c>
      <c r="D28" s="85">
        <v>4.5</v>
      </c>
      <c r="E28" s="88"/>
      <c r="F28" s="85">
        <v>4.5</v>
      </c>
      <c r="G28" s="85"/>
      <c r="H28" s="84" t="s">
        <v>37</v>
      </c>
      <c r="I28" s="84">
        <v>65</v>
      </c>
      <c r="J28" s="84">
        <v>0.75</v>
      </c>
      <c r="K28" s="84" t="s">
        <v>30</v>
      </c>
      <c r="L28" s="84">
        <v>24</v>
      </c>
      <c r="M28" s="84">
        <v>26</v>
      </c>
      <c r="N28" s="84">
        <v>390</v>
      </c>
      <c r="O28" s="26" t="s">
        <v>31</v>
      </c>
      <c r="P28" s="30" t="s">
        <v>139</v>
      </c>
      <c r="Q28" s="60" t="s">
        <v>154</v>
      </c>
      <c r="R28" s="86">
        <f t="shared" si="0"/>
        <v>32.5</v>
      </c>
      <c r="S28" s="45"/>
      <c r="T28" s="46"/>
    </row>
    <row r="29" spans="1:20" s="47" customFormat="1" ht="24">
      <c r="A29" s="41" t="s">
        <v>47</v>
      </c>
      <c r="B29" s="84">
        <v>21</v>
      </c>
      <c r="C29" s="84">
        <v>11</v>
      </c>
      <c r="D29" s="85">
        <v>2.6</v>
      </c>
      <c r="E29" s="88"/>
      <c r="F29" s="85">
        <v>2.6</v>
      </c>
      <c r="G29" s="85"/>
      <c r="H29" s="84" t="s">
        <v>34</v>
      </c>
      <c r="I29" s="84">
        <v>59</v>
      </c>
      <c r="J29" s="84">
        <v>0.75</v>
      </c>
      <c r="K29" s="84" t="s">
        <v>30</v>
      </c>
      <c r="L29" s="84">
        <v>23</v>
      </c>
      <c r="M29" s="84">
        <v>22</v>
      </c>
      <c r="N29" s="84">
        <v>360</v>
      </c>
      <c r="O29" s="26" t="s">
        <v>31</v>
      </c>
      <c r="P29" s="30" t="s">
        <v>139</v>
      </c>
      <c r="Q29" s="60" t="s">
        <v>154</v>
      </c>
      <c r="R29" s="86">
        <f t="shared" si="0"/>
        <v>30</v>
      </c>
      <c r="S29" s="45"/>
      <c r="T29" s="46"/>
    </row>
    <row r="30" spans="1:20" s="47" customFormat="1" ht="24">
      <c r="A30" s="41" t="s">
        <v>47</v>
      </c>
      <c r="B30" s="84">
        <v>21</v>
      </c>
      <c r="C30" s="84">
        <v>18</v>
      </c>
      <c r="D30" s="85">
        <v>4.0999999999999996</v>
      </c>
      <c r="E30" s="88">
        <v>1</v>
      </c>
      <c r="F30" s="85">
        <f>4.1-2.3</f>
        <v>1.7999999999999998</v>
      </c>
      <c r="G30" s="85"/>
      <c r="H30" s="84" t="s">
        <v>35</v>
      </c>
      <c r="I30" s="84">
        <v>64</v>
      </c>
      <c r="J30" s="84">
        <v>0.7</v>
      </c>
      <c r="K30" s="84" t="s">
        <v>30</v>
      </c>
      <c r="L30" s="84">
        <v>23</v>
      </c>
      <c r="M30" s="84">
        <v>24</v>
      </c>
      <c r="N30" s="84">
        <v>330</v>
      </c>
      <c r="O30" s="26" t="s">
        <v>31</v>
      </c>
      <c r="P30" s="30" t="s">
        <v>139</v>
      </c>
      <c r="Q30" s="60" t="s">
        <v>154</v>
      </c>
      <c r="R30" s="86">
        <f t="shared" si="0"/>
        <v>27.5</v>
      </c>
      <c r="S30" s="45"/>
      <c r="T30" s="46"/>
    </row>
    <row r="31" spans="1:20" s="47" customFormat="1" ht="24">
      <c r="A31" s="41" t="s">
        <v>47</v>
      </c>
      <c r="B31" s="84">
        <v>23</v>
      </c>
      <c r="C31" s="84">
        <v>7</v>
      </c>
      <c r="D31" s="85">
        <v>2.2000000000000002</v>
      </c>
      <c r="E31" s="88"/>
      <c r="F31" s="85">
        <v>2.2000000000000002</v>
      </c>
      <c r="G31" s="85"/>
      <c r="H31" s="84" t="s">
        <v>37</v>
      </c>
      <c r="I31" s="84">
        <v>57</v>
      </c>
      <c r="J31" s="84">
        <v>0.8</v>
      </c>
      <c r="K31" s="84" t="s">
        <v>30</v>
      </c>
      <c r="L31" s="84">
        <v>22</v>
      </c>
      <c r="M31" s="84">
        <v>24</v>
      </c>
      <c r="N31" s="84">
        <v>365</v>
      </c>
      <c r="O31" s="26" t="s">
        <v>31</v>
      </c>
      <c r="P31" s="30" t="s">
        <v>139</v>
      </c>
      <c r="Q31" s="60" t="s">
        <v>154</v>
      </c>
      <c r="R31" s="86">
        <f t="shared" si="0"/>
        <v>30.416666666666668</v>
      </c>
      <c r="S31" s="45"/>
      <c r="T31" s="46"/>
    </row>
    <row r="32" spans="1:20" s="47" customFormat="1" ht="24">
      <c r="A32" s="41" t="s">
        <v>47</v>
      </c>
      <c r="B32" s="84">
        <v>23</v>
      </c>
      <c r="C32" s="84">
        <v>8</v>
      </c>
      <c r="D32" s="85">
        <v>5</v>
      </c>
      <c r="E32" s="88">
        <v>1</v>
      </c>
      <c r="F32" s="85">
        <v>3.4</v>
      </c>
      <c r="G32" s="85"/>
      <c r="H32" s="84" t="s">
        <v>49</v>
      </c>
      <c r="I32" s="84">
        <v>57</v>
      </c>
      <c r="J32" s="84">
        <v>0.8</v>
      </c>
      <c r="K32" s="84" t="s">
        <v>30</v>
      </c>
      <c r="L32" s="84">
        <v>22</v>
      </c>
      <c r="M32" s="84">
        <v>24</v>
      </c>
      <c r="N32" s="84">
        <v>350</v>
      </c>
      <c r="O32" s="26" t="s">
        <v>31</v>
      </c>
      <c r="P32" s="30" t="s">
        <v>139</v>
      </c>
      <c r="Q32" s="60" t="s">
        <v>154</v>
      </c>
      <c r="R32" s="86">
        <f t="shared" si="0"/>
        <v>29.166666666666668</v>
      </c>
      <c r="S32" s="45"/>
      <c r="T32" s="46"/>
    </row>
    <row r="33" spans="1:20" s="47" customFormat="1" ht="24">
      <c r="A33" s="41" t="s">
        <v>47</v>
      </c>
      <c r="B33" s="84">
        <v>25</v>
      </c>
      <c r="C33" s="84">
        <v>1</v>
      </c>
      <c r="D33" s="85">
        <v>8.5</v>
      </c>
      <c r="E33" s="88"/>
      <c r="F33" s="85">
        <v>8.5</v>
      </c>
      <c r="G33" s="85"/>
      <c r="H33" s="84" t="s">
        <v>140</v>
      </c>
      <c r="I33" s="84">
        <v>67</v>
      </c>
      <c r="J33" s="84">
        <v>0.8</v>
      </c>
      <c r="K33" s="84" t="s">
        <v>30</v>
      </c>
      <c r="L33" s="84">
        <v>24</v>
      </c>
      <c r="M33" s="84">
        <v>28</v>
      </c>
      <c r="N33" s="84">
        <v>410</v>
      </c>
      <c r="O33" s="26" t="s">
        <v>31</v>
      </c>
      <c r="P33" s="30" t="s">
        <v>139</v>
      </c>
      <c r="Q33" s="60" t="s">
        <v>154</v>
      </c>
      <c r="R33" s="86">
        <f t="shared" si="0"/>
        <v>34.166666666666664</v>
      </c>
      <c r="S33" s="45"/>
      <c r="T33" s="46"/>
    </row>
    <row r="34" spans="1:20" s="47" customFormat="1" ht="24">
      <c r="A34" s="41" t="s">
        <v>47</v>
      </c>
      <c r="B34" s="84">
        <v>25</v>
      </c>
      <c r="C34" s="84">
        <v>11</v>
      </c>
      <c r="D34" s="85">
        <v>5</v>
      </c>
      <c r="E34" s="88"/>
      <c r="F34" s="85">
        <v>5</v>
      </c>
      <c r="G34" s="85"/>
      <c r="H34" s="84" t="s">
        <v>48</v>
      </c>
      <c r="I34" s="84">
        <v>67</v>
      </c>
      <c r="J34" s="84">
        <v>0.7</v>
      </c>
      <c r="K34" s="84" t="s">
        <v>30</v>
      </c>
      <c r="L34" s="84">
        <v>24</v>
      </c>
      <c r="M34" s="84">
        <v>28</v>
      </c>
      <c r="N34" s="84">
        <v>360</v>
      </c>
      <c r="O34" s="26" t="s">
        <v>31</v>
      </c>
      <c r="P34" s="30" t="s">
        <v>139</v>
      </c>
      <c r="Q34" s="60" t="s">
        <v>154</v>
      </c>
      <c r="R34" s="86">
        <f t="shared" si="0"/>
        <v>30</v>
      </c>
      <c r="S34" s="45"/>
      <c r="T34" s="46"/>
    </row>
    <row r="35" spans="1:20" s="47" customFormat="1" ht="24">
      <c r="A35" s="41" t="s">
        <v>47</v>
      </c>
      <c r="B35" s="84">
        <v>25</v>
      </c>
      <c r="C35" s="84">
        <v>17</v>
      </c>
      <c r="D35" s="85">
        <v>0.9</v>
      </c>
      <c r="E35" s="88"/>
      <c r="F35" s="85">
        <v>0.9</v>
      </c>
      <c r="G35" s="85"/>
      <c r="H35" s="84" t="s">
        <v>78</v>
      </c>
      <c r="I35" s="84">
        <v>65</v>
      </c>
      <c r="J35" s="84">
        <v>0.75</v>
      </c>
      <c r="K35" s="84" t="s">
        <v>30</v>
      </c>
      <c r="L35" s="84">
        <v>23</v>
      </c>
      <c r="M35" s="84">
        <v>24</v>
      </c>
      <c r="N35" s="84">
        <v>360</v>
      </c>
      <c r="O35" s="26" t="s">
        <v>31</v>
      </c>
      <c r="P35" s="30" t="s">
        <v>139</v>
      </c>
      <c r="Q35" s="60" t="s">
        <v>154</v>
      </c>
      <c r="R35" s="86">
        <f t="shared" si="0"/>
        <v>30</v>
      </c>
      <c r="S35" s="45"/>
      <c r="T35" s="46"/>
    </row>
    <row r="36" spans="1:20" s="47" customFormat="1" ht="24">
      <c r="A36" s="41" t="s">
        <v>47</v>
      </c>
      <c r="B36" s="84">
        <v>27</v>
      </c>
      <c r="C36" s="84">
        <v>5</v>
      </c>
      <c r="D36" s="85">
        <v>1.3</v>
      </c>
      <c r="E36" s="88"/>
      <c r="F36" s="85">
        <v>1.3</v>
      </c>
      <c r="G36" s="85"/>
      <c r="H36" s="84" t="s">
        <v>79</v>
      </c>
      <c r="I36" s="84">
        <v>64</v>
      </c>
      <c r="J36" s="84">
        <v>0.75</v>
      </c>
      <c r="K36" s="84" t="s">
        <v>40</v>
      </c>
      <c r="L36" s="84">
        <v>26</v>
      </c>
      <c r="M36" s="84">
        <v>26</v>
      </c>
      <c r="N36" s="84">
        <v>310</v>
      </c>
      <c r="O36" s="26" t="s">
        <v>31</v>
      </c>
      <c r="P36" s="30" t="s">
        <v>139</v>
      </c>
      <c r="Q36" s="60" t="s">
        <v>154</v>
      </c>
      <c r="R36" s="86">
        <f t="shared" si="0"/>
        <v>25.833333333333332</v>
      </c>
      <c r="S36" s="45"/>
      <c r="T36" s="46"/>
    </row>
    <row r="37" spans="1:20" s="50" customFormat="1" ht="28.5" customHeight="1">
      <c r="A37" s="41" t="s">
        <v>47</v>
      </c>
      <c r="B37" s="84">
        <v>30</v>
      </c>
      <c r="C37" s="84">
        <v>1</v>
      </c>
      <c r="D37" s="85">
        <v>0.7</v>
      </c>
      <c r="E37" s="88"/>
      <c r="F37" s="85">
        <v>0.7</v>
      </c>
      <c r="G37" s="85"/>
      <c r="H37" s="84" t="s">
        <v>37</v>
      </c>
      <c r="I37" s="84">
        <v>98</v>
      </c>
      <c r="J37" s="84">
        <v>0.6</v>
      </c>
      <c r="K37" s="84">
        <v>1</v>
      </c>
      <c r="L37" s="84">
        <v>26</v>
      </c>
      <c r="M37" s="84">
        <v>32</v>
      </c>
      <c r="N37" s="84">
        <v>340</v>
      </c>
      <c r="O37" s="26" t="s">
        <v>31</v>
      </c>
      <c r="P37" s="30" t="s">
        <v>139</v>
      </c>
      <c r="Q37" s="60" t="s">
        <v>154</v>
      </c>
      <c r="R37" s="86">
        <f t="shared" si="0"/>
        <v>28.333333333333332</v>
      </c>
      <c r="S37" s="48"/>
      <c r="T37" s="49"/>
    </row>
    <row r="38" spans="1:20" s="50" customFormat="1" ht="24">
      <c r="A38" s="41" t="s">
        <v>47</v>
      </c>
      <c r="B38" s="84">
        <v>30</v>
      </c>
      <c r="C38" s="84">
        <v>3</v>
      </c>
      <c r="D38" s="85">
        <v>0.5</v>
      </c>
      <c r="E38" s="88"/>
      <c r="F38" s="85">
        <v>0.5</v>
      </c>
      <c r="G38" s="85"/>
      <c r="H38" s="84" t="s">
        <v>35</v>
      </c>
      <c r="I38" s="84">
        <v>83</v>
      </c>
      <c r="J38" s="84">
        <v>0.7</v>
      </c>
      <c r="K38" s="84">
        <v>1</v>
      </c>
      <c r="L38" s="84">
        <v>24</v>
      </c>
      <c r="M38" s="84">
        <v>24</v>
      </c>
      <c r="N38" s="84">
        <v>360</v>
      </c>
      <c r="O38" s="26" t="s">
        <v>31</v>
      </c>
      <c r="P38" s="30" t="s">
        <v>139</v>
      </c>
      <c r="Q38" s="60" t="s">
        <v>154</v>
      </c>
      <c r="R38" s="86">
        <f t="shared" si="0"/>
        <v>30</v>
      </c>
      <c r="S38" s="48"/>
      <c r="T38" s="49"/>
    </row>
    <row r="39" spans="1:20" s="50" customFormat="1" ht="24">
      <c r="A39" s="41" t="s">
        <v>47</v>
      </c>
      <c r="B39" s="84">
        <v>39</v>
      </c>
      <c r="C39" s="84">
        <v>15</v>
      </c>
      <c r="D39" s="85">
        <v>7.3</v>
      </c>
      <c r="E39" s="88">
        <v>1</v>
      </c>
      <c r="F39" s="85">
        <v>2.4</v>
      </c>
      <c r="G39" s="85"/>
      <c r="H39" s="84" t="s">
        <v>48</v>
      </c>
      <c r="I39" s="84">
        <v>65</v>
      </c>
      <c r="J39" s="84">
        <v>0.75</v>
      </c>
      <c r="K39" s="84" t="s">
        <v>30</v>
      </c>
      <c r="L39" s="84">
        <v>24</v>
      </c>
      <c r="M39" s="84">
        <v>24</v>
      </c>
      <c r="N39" s="84">
        <v>380</v>
      </c>
      <c r="O39" s="26" t="s">
        <v>31</v>
      </c>
      <c r="P39" s="30" t="s">
        <v>139</v>
      </c>
      <c r="Q39" s="60" t="s">
        <v>154</v>
      </c>
      <c r="R39" s="86">
        <f t="shared" si="0"/>
        <v>31.666666666666668</v>
      </c>
      <c r="S39" s="48"/>
      <c r="T39" s="49"/>
    </row>
    <row r="40" spans="1:20" s="50" customFormat="1" ht="24">
      <c r="A40" s="41" t="s">
        <v>47</v>
      </c>
      <c r="B40" s="84">
        <v>43</v>
      </c>
      <c r="C40" s="84">
        <v>8</v>
      </c>
      <c r="D40" s="85">
        <v>7</v>
      </c>
      <c r="E40" s="88"/>
      <c r="F40" s="85">
        <v>7</v>
      </c>
      <c r="G40" s="85"/>
      <c r="H40" s="84" t="s">
        <v>80</v>
      </c>
      <c r="I40" s="84">
        <v>65</v>
      </c>
      <c r="J40" s="84">
        <v>0.7</v>
      </c>
      <c r="K40" s="84" t="s">
        <v>30</v>
      </c>
      <c r="L40" s="84">
        <v>24</v>
      </c>
      <c r="M40" s="84">
        <v>26</v>
      </c>
      <c r="N40" s="84">
        <v>360</v>
      </c>
      <c r="O40" s="26" t="s">
        <v>31</v>
      </c>
      <c r="P40" s="30" t="s">
        <v>139</v>
      </c>
      <c r="Q40" s="60" t="s">
        <v>154</v>
      </c>
      <c r="R40" s="86">
        <f t="shared" si="0"/>
        <v>30</v>
      </c>
      <c r="S40" s="48"/>
      <c r="T40" s="49"/>
    </row>
    <row r="41" spans="1:20" s="50" customFormat="1" ht="24">
      <c r="A41" s="41" t="s">
        <v>47</v>
      </c>
      <c r="B41" s="87">
        <v>43</v>
      </c>
      <c r="C41" s="84">
        <v>21</v>
      </c>
      <c r="D41" s="85">
        <v>1</v>
      </c>
      <c r="E41" s="88"/>
      <c r="F41" s="85">
        <v>1</v>
      </c>
      <c r="G41" s="85"/>
      <c r="H41" s="84" t="s">
        <v>36</v>
      </c>
      <c r="I41" s="84">
        <v>93</v>
      </c>
      <c r="J41" s="84">
        <v>0.7</v>
      </c>
      <c r="K41" s="84" t="s">
        <v>30</v>
      </c>
      <c r="L41" s="84">
        <v>29</v>
      </c>
      <c r="M41" s="84">
        <v>32</v>
      </c>
      <c r="N41" s="84">
        <v>460</v>
      </c>
      <c r="O41" s="26" t="s">
        <v>31</v>
      </c>
      <c r="P41" s="30" t="s">
        <v>139</v>
      </c>
      <c r="Q41" s="60" t="s">
        <v>154</v>
      </c>
      <c r="R41" s="86">
        <f t="shared" si="0"/>
        <v>38.333333333333336</v>
      </c>
      <c r="S41" s="48"/>
      <c r="T41" s="49"/>
    </row>
    <row r="42" spans="1:20" s="50" customFormat="1" ht="24">
      <c r="A42" s="41" t="s">
        <v>47</v>
      </c>
      <c r="B42" s="87">
        <v>43</v>
      </c>
      <c r="C42" s="84">
        <v>22</v>
      </c>
      <c r="D42" s="85">
        <v>2.2000000000000002</v>
      </c>
      <c r="E42" s="88"/>
      <c r="F42" s="85">
        <v>2.2000000000000002</v>
      </c>
      <c r="G42" s="85"/>
      <c r="H42" s="84" t="s">
        <v>34</v>
      </c>
      <c r="I42" s="84">
        <v>69</v>
      </c>
      <c r="J42" s="84">
        <v>0.8</v>
      </c>
      <c r="K42" s="84" t="s">
        <v>30</v>
      </c>
      <c r="L42" s="84">
        <v>25</v>
      </c>
      <c r="M42" s="84">
        <v>28</v>
      </c>
      <c r="N42" s="84">
        <v>430</v>
      </c>
      <c r="O42" s="26" t="s">
        <v>31</v>
      </c>
      <c r="P42" s="30" t="s">
        <v>139</v>
      </c>
      <c r="Q42" s="60" t="s">
        <v>154</v>
      </c>
      <c r="R42" s="86">
        <f t="shared" si="0"/>
        <v>35.833333333333336</v>
      </c>
      <c r="S42" s="48"/>
      <c r="T42" s="49"/>
    </row>
    <row r="43" spans="1:20" s="50" customFormat="1" ht="24">
      <c r="A43" s="41" t="s">
        <v>47</v>
      </c>
      <c r="B43" s="87">
        <v>43</v>
      </c>
      <c r="C43" s="84">
        <v>24</v>
      </c>
      <c r="D43" s="85">
        <v>2.2000000000000002</v>
      </c>
      <c r="E43" s="88"/>
      <c r="F43" s="85">
        <v>2.2000000000000002</v>
      </c>
      <c r="G43" s="85"/>
      <c r="H43" s="97" t="s">
        <v>81</v>
      </c>
      <c r="I43" s="84">
        <v>88</v>
      </c>
      <c r="J43" s="84">
        <v>0.65</v>
      </c>
      <c r="K43" s="84" t="s">
        <v>30</v>
      </c>
      <c r="L43" s="84">
        <v>28</v>
      </c>
      <c r="M43" s="84">
        <v>36</v>
      </c>
      <c r="N43" s="84">
        <v>370</v>
      </c>
      <c r="O43" s="26" t="s">
        <v>31</v>
      </c>
      <c r="P43" s="30" t="s">
        <v>139</v>
      </c>
      <c r="Q43" s="60" t="s">
        <v>154</v>
      </c>
      <c r="R43" s="86">
        <f t="shared" si="0"/>
        <v>30.833333333333332</v>
      </c>
      <c r="S43" s="48"/>
      <c r="T43" s="49"/>
    </row>
    <row r="44" spans="1:20" s="50" customFormat="1" ht="24">
      <c r="A44" s="41" t="s">
        <v>47</v>
      </c>
      <c r="B44" s="87">
        <v>44</v>
      </c>
      <c r="C44" s="84">
        <v>11</v>
      </c>
      <c r="D44" s="85">
        <v>0.7</v>
      </c>
      <c r="E44" s="88"/>
      <c r="F44" s="85">
        <v>0.7</v>
      </c>
      <c r="G44" s="85"/>
      <c r="H44" s="84" t="s">
        <v>82</v>
      </c>
      <c r="I44" s="84">
        <v>88</v>
      </c>
      <c r="J44" s="84">
        <v>0.7</v>
      </c>
      <c r="K44" s="84" t="s">
        <v>30</v>
      </c>
      <c r="L44" s="84">
        <v>28</v>
      </c>
      <c r="M44" s="84">
        <v>36</v>
      </c>
      <c r="N44" s="84">
        <v>420</v>
      </c>
      <c r="O44" s="26" t="s">
        <v>31</v>
      </c>
      <c r="P44" s="30" t="s">
        <v>139</v>
      </c>
      <c r="Q44" s="60" t="s">
        <v>154</v>
      </c>
      <c r="R44" s="86">
        <f t="shared" si="0"/>
        <v>35</v>
      </c>
      <c r="S44" s="48"/>
      <c r="T44" s="49"/>
    </row>
    <row r="45" spans="1:20" s="50" customFormat="1" ht="24">
      <c r="A45" s="41" t="s">
        <v>47</v>
      </c>
      <c r="B45" s="87">
        <v>44</v>
      </c>
      <c r="C45" s="84">
        <v>12</v>
      </c>
      <c r="D45" s="85">
        <v>2.6</v>
      </c>
      <c r="E45" s="88"/>
      <c r="F45" s="85">
        <v>2.6</v>
      </c>
      <c r="G45" s="85"/>
      <c r="H45" s="84" t="s">
        <v>83</v>
      </c>
      <c r="I45" s="84">
        <v>78</v>
      </c>
      <c r="J45" s="84">
        <v>0.75</v>
      </c>
      <c r="K45" s="84" t="s">
        <v>30</v>
      </c>
      <c r="L45" s="84">
        <v>26</v>
      </c>
      <c r="M45" s="84">
        <v>32</v>
      </c>
      <c r="N45" s="84">
        <v>320</v>
      </c>
      <c r="O45" s="26" t="s">
        <v>31</v>
      </c>
      <c r="P45" s="30" t="s">
        <v>139</v>
      </c>
      <c r="Q45" s="60" t="s">
        <v>154</v>
      </c>
      <c r="R45" s="86">
        <f t="shared" si="0"/>
        <v>26.666666666666668</v>
      </c>
      <c r="S45" s="48"/>
      <c r="T45" s="49"/>
    </row>
    <row r="46" spans="1:20" s="50" customFormat="1" ht="24">
      <c r="A46" s="41" t="s">
        <v>47</v>
      </c>
      <c r="B46" s="87">
        <v>45</v>
      </c>
      <c r="C46" s="84">
        <v>17</v>
      </c>
      <c r="D46" s="85">
        <v>2.8</v>
      </c>
      <c r="E46" s="88"/>
      <c r="F46" s="85">
        <v>2.8</v>
      </c>
      <c r="G46" s="85"/>
      <c r="H46" s="84" t="s">
        <v>84</v>
      </c>
      <c r="I46" s="84">
        <v>63</v>
      </c>
      <c r="J46" s="84">
        <v>0.7</v>
      </c>
      <c r="K46" s="84">
        <v>2</v>
      </c>
      <c r="L46" s="84">
        <v>20</v>
      </c>
      <c r="M46" s="84">
        <v>22</v>
      </c>
      <c r="N46" s="84">
        <v>200</v>
      </c>
      <c r="O46" s="26" t="s">
        <v>31</v>
      </c>
      <c r="P46" s="30" t="s">
        <v>139</v>
      </c>
      <c r="Q46" s="60" t="s">
        <v>154</v>
      </c>
      <c r="R46" s="86">
        <f t="shared" si="0"/>
        <v>16.666666666666668</v>
      </c>
      <c r="S46" s="51"/>
      <c r="T46" s="49"/>
    </row>
    <row r="47" spans="1:20" s="50" customFormat="1" ht="24">
      <c r="A47" s="41" t="s">
        <v>47</v>
      </c>
      <c r="B47" s="87">
        <v>45</v>
      </c>
      <c r="C47" s="84">
        <v>11</v>
      </c>
      <c r="D47" s="85">
        <v>0.7</v>
      </c>
      <c r="E47" s="88"/>
      <c r="F47" s="85">
        <v>0.7</v>
      </c>
      <c r="G47" s="85"/>
      <c r="H47" s="84" t="s">
        <v>36</v>
      </c>
      <c r="I47" s="84">
        <v>108</v>
      </c>
      <c r="J47" s="84">
        <v>0.5</v>
      </c>
      <c r="K47" s="84">
        <v>1</v>
      </c>
      <c r="L47" s="84">
        <v>29</v>
      </c>
      <c r="M47" s="84">
        <v>36</v>
      </c>
      <c r="N47" s="84">
        <v>340</v>
      </c>
      <c r="O47" s="26" t="s">
        <v>31</v>
      </c>
      <c r="P47" s="30" t="s">
        <v>139</v>
      </c>
      <c r="Q47" s="60" t="s">
        <v>154</v>
      </c>
      <c r="R47" s="86">
        <f t="shared" si="0"/>
        <v>28.333333333333332</v>
      </c>
      <c r="S47" s="51"/>
      <c r="T47" s="49"/>
    </row>
    <row r="48" spans="1:20" s="50" customFormat="1" ht="24.75" thickBot="1">
      <c r="A48" s="41" t="s">
        <v>47</v>
      </c>
      <c r="B48" s="87">
        <v>45</v>
      </c>
      <c r="C48" s="84">
        <v>14</v>
      </c>
      <c r="D48" s="85">
        <v>5.8</v>
      </c>
      <c r="E48" s="88">
        <v>1</v>
      </c>
      <c r="F48" s="85">
        <f>D48-1.4</f>
        <v>4.4000000000000004</v>
      </c>
      <c r="G48" s="85"/>
      <c r="H48" s="84" t="s">
        <v>35</v>
      </c>
      <c r="I48" s="84">
        <v>60</v>
      </c>
      <c r="J48" s="84">
        <v>0.7</v>
      </c>
      <c r="K48" s="84" t="s">
        <v>30</v>
      </c>
      <c r="L48" s="84">
        <v>23</v>
      </c>
      <c r="M48" s="84">
        <v>26</v>
      </c>
      <c r="N48" s="84">
        <v>340</v>
      </c>
      <c r="O48" s="26" t="s">
        <v>31</v>
      </c>
      <c r="P48" s="30" t="s">
        <v>139</v>
      </c>
      <c r="Q48" s="60" t="s">
        <v>154</v>
      </c>
      <c r="R48" s="86">
        <f t="shared" si="0"/>
        <v>28.333333333333332</v>
      </c>
      <c r="S48" s="48"/>
      <c r="T48" s="49"/>
    </row>
    <row r="49" spans="1:19" s="50" customFormat="1" ht="15.75" thickBot="1">
      <c r="A49" s="53" t="s">
        <v>38</v>
      </c>
      <c r="B49" s="54"/>
      <c r="C49" s="54"/>
      <c r="D49" s="55">
        <f>SUM(D21:D48)</f>
        <v>95.9</v>
      </c>
      <c r="E49" s="129"/>
      <c r="F49" s="55">
        <f>SUM(F21:F48)</f>
        <v>76.8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</row>
    <row r="50" spans="1:19" s="92" customFormat="1" ht="24">
      <c r="A50" s="57" t="s">
        <v>45</v>
      </c>
      <c r="B50" s="44">
        <v>8</v>
      </c>
      <c r="C50" s="44">
        <v>28</v>
      </c>
      <c r="D50" s="44">
        <v>4.7</v>
      </c>
      <c r="E50" s="130">
        <v>1</v>
      </c>
      <c r="F50" s="89">
        <v>4</v>
      </c>
      <c r="G50" s="90"/>
      <c r="H50" s="42" t="s">
        <v>158</v>
      </c>
      <c r="I50" s="42">
        <v>65</v>
      </c>
      <c r="J50" s="42">
        <v>0.7</v>
      </c>
      <c r="K50" s="42" t="s">
        <v>41</v>
      </c>
      <c r="L50" s="42">
        <v>27</v>
      </c>
      <c r="M50" s="42">
        <v>36</v>
      </c>
      <c r="N50" s="42">
        <v>370</v>
      </c>
      <c r="O50" s="43" t="s">
        <v>31</v>
      </c>
      <c r="P50" s="91" t="s">
        <v>32</v>
      </c>
      <c r="Q50" s="60" t="s">
        <v>154</v>
      </c>
      <c r="R50" s="44">
        <v>15</v>
      </c>
      <c r="S50" s="57"/>
    </row>
    <row r="51" spans="1:19" s="92" customFormat="1" ht="24">
      <c r="A51" s="34" t="s">
        <v>45</v>
      </c>
      <c r="B51" s="44">
        <v>5</v>
      </c>
      <c r="C51" s="44">
        <v>10</v>
      </c>
      <c r="D51" s="44">
        <v>9.3000000000000007</v>
      </c>
      <c r="E51" s="130">
        <v>1</v>
      </c>
      <c r="F51" s="89">
        <v>4</v>
      </c>
      <c r="G51" s="90"/>
      <c r="H51" s="42" t="s">
        <v>63</v>
      </c>
      <c r="I51" s="42">
        <v>72</v>
      </c>
      <c r="J51" s="42">
        <v>0.6</v>
      </c>
      <c r="K51" s="42" t="s">
        <v>41</v>
      </c>
      <c r="L51" s="42">
        <v>28</v>
      </c>
      <c r="M51" s="42">
        <v>36</v>
      </c>
      <c r="N51" s="42">
        <v>370</v>
      </c>
      <c r="O51" s="43" t="s">
        <v>31</v>
      </c>
      <c r="P51" s="91" t="s">
        <v>32</v>
      </c>
      <c r="Q51" s="60" t="s">
        <v>154</v>
      </c>
      <c r="R51" s="44">
        <v>21</v>
      </c>
      <c r="S51" s="34"/>
    </row>
    <row r="52" spans="1:19" s="92" customFormat="1" ht="24">
      <c r="A52" s="34" t="s">
        <v>45</v>
      </c>
      <c r="B52" s="44">
        <v>5</v>
      </c>
      <c r="C52" s="44">
        <v>15</v>
      </c>
      <c r="D52" s="44">
        <v>1.9</v>
      </c>
      <c r="E52" s="130"/>
      <c r="F52" s="42">
        <v>1.9</v>
      </c>
      <c r="G52" s="44"/>
      <c r="H52" s="42" t="s">
        <v>85</v>
      </c>
      <c r="I52" s="42">
        <v>60</v>
      </c>
      <c r="J52" s="42">
        <v>0.6</v>
      </c>
      <c r="K52" s="42" t="s">
        <v>41</v>
      </c>
      <c r="L52" s="42">
        <v>25</v>
      </c>
      <c r="M52" s="42">
        <v>30</v>
      </c>
      <c r="N52" s="42">
        <v>260</v>
      </c>
      <c r="O52" s="43" t="s">
        <v>31</v>
      </c>
      <c r="P52" s="91" t="s">
        <v>32</v>
      </c>
      <c r="Q52" s="60" t="s">
        <v>154</v>
      </c>
      <c r="R52" s="44">
        <v>20</v>
      </c>
      <c r="S52" s="34"/>
    </row>
    <row r="53" spans="1:19" s="92" customFormat="1" ht="24">
      <c r="A53" s="34" t="s">
        <v>45</v>
      </c>
      <c r="B53" s="44">
        <v>5</v>
      </c>
      <c r="C53" s="44">
        <v>16</v>
      </c>
      <c r="D53" s="44">
        <v>1.5</v>
      </c>
      <c r="E53" s="130"/>
      <c r="F53" s="42">
        <v>1.5</v>
      </c>
      <c r="G53" s="44"/>
      <c r="H53" s="42" t="s">
        <v>86</v>
      </c>
      <c r="I53" s="42">
        <v>71</v>
      </c>
      <c r="J53" s="42">
        <v>0.7</v>
      </c>
      <c r="K53" s="42" t="s">
        <v>41</v>
      </c>
      <c r="L53" s="42">
        <v>27</v>
      </c>
      <c r="M53" s="42">
        <v>36</v>
      </c>
      <c r="N53" s="42">
        <v>390</v>
      </c>
      <c r="O53" s="43" t="s">
        <v>31</v>
      </c>
      <c r="P53" s="91" t="s">
        <v>32</v>
      </c>
      <c r="Q53" s="60" t="s">
        <v>154</v>
      </c>
      <c r="R53" s="44">
        <v>18</v>
      </c>
      <c r="S53" s="34"/>
    </row>
    <row r="54" spans="1:19" s="149" customFormat="1" ht="20.25" customHeight="1">
      <c r="A54" s="42" t="s">
        <v>45</v>
      </c>
      <c r="B54" s="44">
        <v>18</v>
      </c>
      <c r="C54" s="44">
        <v>14</v>
      </c>
      <c r="D54" s="44">
        <v>1.6</v>
      </c>
      <c r="E54" s="130"/>
      <c r="F54" s="42">
        <v>1.6</v>
      </c>
      <c r="G54" s="44"/>
      <c r="H54" s="42" t="s">
        <v>159</v>
      </c>
      <c r="I54" s="42">
        <v>55</v>
      </c>
      <c r="J54" s="42">
        <v>0.9</v>
      </c>
      <c r="K54" s="42" t="s">
        <v>41</v>
      </c>
      <c r="L54" s="42">
        <v>24</v>
      </c>
      <c r="M54" s="42">
        <v>28</v>
      </c>
      <c r="N54" s="42">
        <v>460</v>
      </c>
      <c r="O54" s="43" t="s">
        <v>31</v>
      </c>
      <c r="P54" s="91" t="s">
        <v>32</v>
      </c>
      <c r="Q54" s="60" t="s">
        <v>154</v>
      </c>
      <c r="R54" s="44">
        <v>20</v>
      </c>
      <c r="S54" s="42"/>
    </row>
    <row r="55" spans="1:19" s="92" customFormat="1" ht="24">
      <c r="A55" s="34" t="s">
        <v>45</v>
      </c>
      <c r="B55" s="44">
        <v>5</v>
      </c>
      <c r="C55" s="44">
        <v>24</v>
      </c>
      <c r="D55" s="44">
        <v>7.6</v>
      </c>
      <c r="E55" s="130">
        <v>1</v>
      </c>
      <c r="F55" s="42">
        <v>6</v>
      </c>
      <c r="G55" s="44"/>
      <c r="H55" s="42" t="s">
        <v>87</v>
      </c>
      <c r="I55" s="42">
        <v>59</v>
      </c>
      <c r="J55" s="42">
        <v>0.7</v>
      </c>
      <c r="K55" s="42" t="s">
        <v>41</v>
      </c>
      <c r="L55" s="42">
        <v>24</v>
      </c>
      <c r="M55" s="42">
        <v>28</v>
      </c>
      <c r="N55" s="42">
        <v>360</v>
      </c>
      <c r="O55" s="43" t="s">
        <v>31</v>
      </c>
      <c r="P55" s="91" t="s">
        <v>32</v>
      </c>
      <c r="Q55" s="60" t="s">
        <v>154</v>
      </c>
      <c r="R55" s="44">
        <v>15</v>
      </c>
      <c r="S55" s="34"/>
    </row>
    <row r="56" spans="1:19" s="92" customFormat="1" ht="24">
      <c r="A56" s="34" t="s">
        <v>45</v>
      </c>
      <c r="B56" s="44">
        <v>5</v>
      </c>
      <c r="C56" s="44">
        <v>26</v>
      </c>
      <c r="D56" s="44">
        <v>2.1</v>
      </c>
      <c r="E56" s="130">
        <v>1</v>
      </c>
      <c r="F56" s="89">
        <v>1</v>
      </c>
      <c r="G56" s="90"/>
      <c r="H56" s="42" t="s">
        <v>33</v>
      </c>
      <c r="I56" s="42">
        <v>84</v>
      </c>
      <c r="J56" s="42">
        <v>0.7</v>
      </c>
      <c r="K56" s="42">
        <v>1</v>
      </c>
      <c r="L56" s="42">
        <v>27</v>
      </c>
      <c r="M56" s="42">
        <v>36</v>
      </c>
      <c r="N56" s="42">
        <v>390</v>
      </c>
      <c r="O56" s="43" t="s">
        <v>31</v>
      </c>
      <c r="P56" s="91" t="s">
        <v>32</v>
      </c>
      <c r="Q56" s="60" t="s">
        <v>154</v>
      </c>
      <c r="R56" s="44">
        <v>25</v>
      </c>
      <c r="S56" s="59"/>
    </row>
    <row r="57" spans="1:19" s="92" customFormat="1" ht="24">
      <c r="A57" s="34" t="s">
        <v>45</v>
      </c>
      <c r="B57" s="44">
        <v>5</v>
      </c>
      <c r="C57" s="44">
        <v>27</v>
      </c>
      <c r="D57" s="44">
        <v>2.6</v>
      </c>
      <c r="E57" s="130">
        <v>2</v>
      </c>
      <c r="F57" s="89">
        <v>2</v>
      </c>
      <c r="G57" s="90"/>
      <c r="H57" s="42" t="s">
        <v>59</v>
      </c>
      <c r="I57" s="42">
        <v>65</v>
      </c>
      <c r="J57" s="42">
        <v>0.7</v>
      </c>
      <c r="K57" s="42" t="s">
        <v>41</v>
      </c>
      <c r="L57" s="42">
        <v>26</v>
      </c>
      <c r="M57" s="42">
        <v>32</v>
      </c>
      <c r="N57" s="42">
        <v>310</v>
      </c>
      <c r="O57" s="43" t="s">
        <v>31</v>
      </c>
      <c r="P57" s="91" t="s">
        <v>32</v>
      </c>
      <c r="Q57" s="60" t="s">
        <v>154</v>
      </c>
      <c r="R57" s="44">
        <v>21</v>
      </c>
      <c r="S57" s="59"/>
    </row>
    <row r="58" spans="1:19" s="92" customFormat="1" ht="24">
      <c r="A58" s="34" t="s">
        <v>45</v>
      </c>
      <c r="B58" s="44">
        <v>6</v>
      </c>
      <c r="C58" s="44">
        <v>8</v>
      </c>
      <c r="D58" s="44">
        <v>0.6</v>
      </c>
      <c r="E58" s="130"/>
      <c r="F58" s="42">
        <v>0.6</v>
      </c>
      <c r="G58" s="44"/>
      <c r="H58" s="52" t="s">
        <v>88</v>
      </c>
      <c r="I58" s="42">
        <v>46</v>
      </c>
      <c r="J58" s="42">
        <v>0.7</v>
      </c>
      <c r="K58" s="42">
        <v>2</v>
      </c>
      <c r="L58" s="42">
        <v>16</v>
      </c>
      <c r="M58" s="42">
        <v>18</v>
      </c>
      <c r="N58" s="42">
        <v>160</v>
      </c>
      <c r="O58" s="43" t="s">
        <v>31</v>
      </c>
      <c r="P58" s="91" t="s">
        <v>32</v>
      </c>
      <c r="Q58" s="60" t="s">
        <v>154</v>
      </c>
      <c r="R58" s="44">
        <v>17</v>
      </c>
      <c r="S58" s="34"/>
    </row>
    <row r="59" spans="1:19" s="92" customFormat="1" ht="24">
      <c r="A59" s="34" t="s">
        <v>45</v>
      </c>
      <c r="B59" s="44">
        <v>6</v>
      </c>
      <c r="C59" s="44">
        <v>9</v>
      </c>
      <c r="D59" s="44">
        <v>2</v>
      </c>
      <c r="E59" s="130"/>
      <c r="F59" s="42">
        <v>2</v>
      </c>
      <c r="G59" s="44"/>
      <c r="H59" s="52" t="s">
        <v>89</v>
      </c>
      <c r="I59" s="42">
        <v>68</v>
      </c>
      <c r="J59" s="42">
        <v>0.7</v>
      </c>
      <c r="K59" s="42" t="s">
        <v>41</v>
      </c>
      <c r="L59" s="42">
        <v>26</v>
      </c>
      <c r="M59" s="42">
        <v>36</v>
      </c>
      <c r="N59" s="42">
        <v>290</v>
      </c>
      <c r="O59" s="43" t="s">
        <v>31</v>
      </c>
      <c r="P59" s="91" t="s">
        <v>32</v>
      </c>
      <c r="Q59" s="60" t="s">
        <v>154</v>
      </c>
      <c r="R59" s="44">
        <v>25</v>
      </c>
      <c r="S59" s="34"/>
    </row>
    <row r="60" spans="1:19" s="92" customFormat="1" ht="24">
      <c r="A60" s="34" t="s">
        <v>45</v>
      </c>
      <c r="B60" s="42">
        <v>8</v>
      </c>
      <c r="C60" s="42">
        <v>4</v>
      </c>
      <c r="D60" s="89">
        <v>3</v>
      </c>
      <c r="E60" s="131"/>
      <c r="F60" s="89">
        <v>3</v>
      </c>
      <c r="G60" s="90"/>
      <c r="H60" s="52" t="s">
        <v>160</v>
      </c>
      <c r="I60" s="42">
        <v>85</v>
      </c>
      <c r="J60" s="42">
        <v>0.6</v>
      </c>
      <c r="K60" s="42" t="s">
        <v>41</v>
      </c>
      <c r="L60" s="42">
        <v>29</v>
      </c>
      <c r="M60" s="42">
        <v>32</v>
      </c>
      <c r="N60" s="42">
        <v>390</v>
      </c>
      <c r="O60" s="43" t="s">
        <v>31</v>
      </c>
      <c r="P60" s="91" t="s">
        <v>32</v>
      </c>
      <c r="Q60" s="60" t="s">
        <v>154</v>
      </c>
      <c r="R60" s="42">
        <v>23</v>
      </c>
      <c r="S60" s="34"/>
    </row>
    <row r="61" spans="1:19" s="92" customFormat="1" ht="24">
      <c r="A61" s="34" t="s">
        <v>45</v>
      </c>
      <c r="B61" s="44">
        <v>6</v>
      </c>
      <c r="C61" s="44">
        <v>19</v>
      </c>
      <c r="D61" s="44">
        <v>0.7</v>
      </c>
      <c r="E61" s="130"/>
      <c r="F61" s="42">
        <v>0.7</v>
      </c>
      <c r="G61" s="44"/>
      <c r="H61" s="42" t="s">
        <v>90</v>
      </c>
      <c r="I61" s="42">
        <v>80</v>
      </c>
      <c r="J61" s="42">
        <v>0.7</v>
      </c>
      <c r="K61" s="42">
        <v>1</v>
      </c>
      <c r="L61" s="42">
        <v>27</v>
      </c>
      <c r="M61" s="42">
        <v>32</v>
      </c>
      <c r="N61" s="42">
        <v>340</v>
      </c>
      <c r="O61" s="43" t="s">
        <v>31</v>
      </c>
      <c r="P61" s="91" t="s">
        <v>32</v>
      </c>
      <c r="Q61" s="60" t="s">
        <v>154</v>
      </c>
      <c r="R61" s="44">
        <v>20</v>
      </c>
      <c r="S61" s="34"/>
    </row>
    <row r="62" spans="1:19" s="92" customFormat="1" ht="24">
      <c r="A62" s="34" t="s">
        <v>45</v>
      </c>
      <c r="B62" s="44">
        <v>14</v>
      </c>
      <c r="C62" s="44">
        <v>4</v>
      </c>
      <c r="D62" s="90">
        <v>10</v>
      </c>
      <c r="E62" s="130">
        <v>1</v>
      </c>
      <c r="F62" s="89">
        <v>4</v>
      </c>
      <c r="G62" s="90"/>
      <c r="H62" s="42" t="s">
        <v>91</v>
      </c>
      <c r="I62" s="42">
        <v>57</v>
      </c>
      <c r="J62" s="42">
        <v>0.85</v>
      </c>
      <c r="K62" s="42" t="s">
        <v>41</v>
      </c>
      <c r="L62" s="42">
        <v>24</v>
      </c>
      <c r="M62" s="42">
        <v>24</v>
      </c>
      <c r="N62" s="42">
        <v>440</v>
      </c>
      <c r="O62" s="43" t="s">
        <v>31</v>
      </c>
      <c r="P62" s="91" t="s">
        <v>32</v>
      </c>
      <c r="Q62" s="60" t="s">
        <v>154</v>
      </c>
      <c r="R62" s="44">
        <v>20</v>
      </c>
      <c r="S62" s="34"/>
    </row>
    <row r="63" spans="1:19" s="92" customFormat="1" ht="24">
      <c r="A63" s="34" t="s">
        <v>45</v>
      </c>
      <c r="B63" s="44">
        <v>14</v>
      </c>
      <c r="C63" s="44">
        <v>5</v>
      </c>
      <c r="D63" s="90">
        <v>1</v>
      </c>
      <c r="E63" s="130"/>
      <c r="F63" s="89">
        <v>1</v>
      </c>
      <c r="G63" s="90"/>
      <c r="H63" s="42" t="s">
        <v>92</v>
      </c>
      <c r="I63" s="42">
        <v>60</v>
      </c>
      <c r="J63" s="42">
        <v>0.6</v>
      </c>
      <c r="K63" s="42" t="s">
        <v>41</v>
      </c>
      <c r="L63" s="42">
        <v>24</v>
      </c>
      <c r="M63" s="42">
        <v>30</v>
      </c>
      <c r="N63" s="42">
        <v>260</v>
      </c>
      <c r="O63" s="43" t="s">
        <v>31</v>
      </c>
      <c r="P63" s="91" t="s">
        <v>32</v>
      </c>
      <c r="Q63" s="60" t="s">
        <v>154</v>
      </c>
      <c r="R63" s="44">
        <v>26</v>
      </c>
      <c r="S63" s="34"/>
    </row>
    <row r="64" spans="1:19" s="92" customFormat="1" ht="24">
      <c r="A64" s="34" t="s">
        <v>45</v>
      </c>
      <c r="B64" s="44">
        <v>14</v>
      </c>
      <c r="C64" s="44">
        <v>9</v>
      </c>
      <c r="D64" s="44">
        <v>11.5</v>
      </c>
      <c r="E64" s="130">
        <v>1</v>
      </c>
      <c r="F64" s="89">
        <v>4</v>
      </c>
      <c r="G64" s="90"/>
      <c r="H64" s="42" t="s">
        <v>37</v>
      </c>
      <c r="I64" s="42">
        <v>57</v>
      </c>
      <c r="J64" s="42">
        <v>0.6</v>
      </c>
      <c r="K64" s="42" t="s">
        <v>41</v>
      </c>
      <c r="L64" s="42">
        <v>22</v>
      </c>
      <c r="M64" s="42">
        <v>24</v>
      </c>
      <c r="N64" s="42">
        <v>270</v>
      </c>
      <c r="O64" s="43" t="s">
        <v>31</v>
      </c>
      <c r="P64" s="91" t="s">
        <v>32</v>
      </c>
      <c r="Q64" s="60" t="s">
        <v>154</v>
      </c>
      <c r="R64" s="44">
        <v>21</v>
      </c>
      <c r="S64" s="59"/>
    </row>
    <row r="65" spans="1:19" s="92" customFormat="1" ht="24">
      <c r="A65" s="34" t="s">
        <v>45</v>
      </c>
      <c r="B65" s="44">
        <v>15</v>
      </c>
      <c r="C65" s="44">
        <v>1</v>
      </c>
      <c r="D65" s="90">
        <v>4</v>
      </c>
      <c r="E65" s="130"/>
      <c r="F65" s="89">
        <v>4</v>
      </c>
      <c r="G65" s="90"/>
      <c r="H65" s="42" t="s">
        <v>93</v>
      </c>
      <c r="I65" s="42">
        <v>57</v>
      </c>
      <c r="J65" s="42">
        <v>0.8</v>
      </c>
      <c r="K65" s="42" t="s">
        <v>41</v>
      </c>
      <c r="L65" s="42">
        <v>24</v>
      </c>
      <c r="M65" s="42">
        <v>26</v>
      </c>
      <c r="N65" s="42">
        <v>340</v>
      </c>
      <c r="O65" s="43" t="s">
        <v>31</v>
      </c>
      <c r="P65" s="91" t="s">
        <v>32</v>
      </c>
      <c r="Q65" s="60" t="s">
        <v>154</v>
      </c>
      <c r="R65" s="44">
        <v>14</v>
      </c>
      <c r="S65" s="59"/>
    </row>
    <row r="66" spans="1:19" s="92" customFormat="1" ht="24">
      <c r="A66" s="34" t="s">
        <v>45</v>
      </c>
      <c r="B66" s="42">
        <v>15</v>
      </c>
      <c r="C66" s="42">
        <v>10</v>
      </c>
      <c r="D66" s="89">
        <v>4.9000000000000004</v>
      </c>
      <c r="E66" s="131"/>
      <c r="F66" s="89">
        <v>4.9000000000000004</v>
      </c>
      <c r="G66" s="90"/>
      <c r="H66" s="42" t="s">
        <v>94</v>
      </c>
      <c r="I66" s="42">
        <v>80</v>
      </c>
      <c r="J66" s="42">
        <v>0.7</v>
      </c>
      <c r="K66" s="42" t="s">
        <v>41</v>
      </c>
      <c r="L66" s="42">
        <v>28</v>
      </c>
      <c r="M66" s="42">
        <v>36</v>
      </c>
      <c r="N66" s="42">
        <v>370</v>
      </c>
      <c r="O66" s="43" t="s">
        <v>31</v>
      </c>
      <c r="P66" s="91" t="s">
        <v>32</v>
      </c>
      <c r="Q66" s="60" t="s">
        <v>154</v>
      </c>
      <c r="R66" s="42">
        <v>15</v>
      </c>
      <c r="S66" s="59"/>
    </row>
    <row r="67" spans="1:19" s="92" customFormat="1" ht="24">
      <c r="A67" s="34" t="s">
        <v>45</v>
      </c>
      <c r="B67" s="42">
        <v>16</v>
      </c>
      <c r="C67" s="42">
        <v>32</v>
      </c>
      <c r="D67" s="89">
        <v>6</v>
      </c>
      <c r="E67" s="131">
        <v>1</v>
      </c>
      <c r="F67" s="89">
        <v>3</v>
      </c>
      <c r="G67" s="90"/>
      <c r="H67" s="42" t="s">
        <v>62</v>
      </c>
      <c r="I67" s="42">
        <v>80</v>
      </c>
      <c r="J67" s="42">
        <v>0.7</v>
      </c>
      <c r="K67" s="42" t="s">
        <v>41</v>
      </c>
      <c r="L67" s="42">
        <v>28</v>
      </c>
      <c r="M67" s="42">
        <v>36</v>
      </c>
      <c r="N67" s="42">
        <v>400</v>
      </c>
      <c r="O67" s="43" t="s">
        <v>31</v>
      </c>
      <c r="P67" s="91" t="s">
        <v>32</v>
      </c>
      <c r="Q67" s="60" t="s">
        <v>154</v>
      </c>
      <c r="R67" s="42">
        <v>18</v>
      </c>
      <c r="S67" s="59"/>
    </row>
    <row r="68" spans="1:19" s="92" customFormat="1" ht="36">
      <c r="A68" s="34" t="s">
        <v>45</v>
      </c>
      <c r="B68" s="42">
        <v>41</v>
      </c>
      <c r="C68" s="42">
        <v>26</v>
      </c>
      <c r="D68" s="89">
        <v>4.5999999999999996</v>
      </c>
      <c r="E68" s="131"/>
      <c r="F68" s="89">
        <v>4.5999999999999996</v>
      </c>
      <c r="G68" s="90"/>
      <c r="H68" s="42" t="s">
        <v>46</v>
      </c>
      <c r="I68" s="42">
        <v>65</v>
      </c>
      <c r="J68" s="42">
        <v>0.8</v>
      </c>
      <c r="K68" s="42" t="s">
        <v>41</v>
      </c>
      <c r="L68" s="42">
        <v>26</v>
      </c>
      <c r="M68" s="42">
        <v>28</v>
      </c>
      <c r="N68" s="42">
        <v>360</v>
      </c>
      <c r="O68" s="58" t="s">
        <v>44</v>
      </c>
      <c r="P68" s="59" t="s">
        <v>32</v>
      </c>
      <c r="Q68" s="60" t="s">
        <v>155</v>
      </c>
      <c r="R68" s="42">
        <v>20</v>
      </c>
      <c r="S68" s="59"/>
    </row>
    <row r="69" spans="1:19" s="92" customFormat="1" ht="36">
      <c r="A69" s="34" t="s">
        <v>45</v>
      </c>
      <c r="B69" s="42">
        <v>42</v>
      </c>
      <c r="C69" s="42">
        <v>30</v>
      </c>
      <c r="D69" s="89">
        <v>2.4</v>
      </c>
      <c r="E69" s="131"/>
      <c r="F69" s="89">
        <v>2.4</v>
      </c>
      <c r="G69" s="90"/>
      <c r="H69" s="42" t="s">
        <v>57</v>
      </c>
      <c r="I69" s="42">
        <v>80</v>
      </c>
      <c r="J69" s="42">
        <v>0.7</v>
      </c>
      <c r="K69" s="42" t="s">
        <v>41</v>
      </c>
      <c r="L69" s="42">
        <v>28</v>
      </c>
      <c r="M69" s="42">
        <v>36</v>
      </c>
      <c r="N69" s="42">
        <v>440</v>
      </c>
      <c r="O69" s="58" t="s">
        <v>44</v>
      </c>
      <c r="P69" s="59" t="s">
        <v>32</v>
      </c>
      <c r="Q69" s="60" t="s">
        <v>155</v>
      </c>
      <c r="R69" s="42">
        <v>15</v>
      </c>
      <c r="S69" s="59"/>
    </row>
    <row r="70" spans="1:19" s="92" customFormat="1" ht="36">
      <c r="A70" s="34" t="s">
        <v>45</v>
      </c>
      <c r="B70" s="42">
        <v>43</v>
      </c>
      <c r="C70" s="42">
        <v>13</v>
      </c>
      <c r="D70" s="89">
        <v>55</v>
      </c>
      <c r="E70" s="131">
        <v>1</v>
      </c>
      <c r="F70" s="89">
        <v>5</v>
      </c>
      <c r="G70" s="90"/>
      <c r="H70" s="42" t="s">
        <v>58</v>
      </c>
      <c r="I70" s="42">
        <v>80</v>
      </c>
      <c r="J70" s="42">
        <v>0.7</v>
      </c>
      <c r="K70" s="42" t="s">
        <v>41</v>
      </c>
      <c r="L70" s="42">
        <v>29</v>
      </c>
      <c r="M70" s="42">
        <v>32</v>
      </c>
      <c r="N70" s="42">
        <v>460</v>
      </c>
      <c r="O70" s="58" t="s">
        <v>44</v>
      </c>
      <c r="P70" s="59" t="s">
        <v>32</v>
      </c>
      <c r="Q70" s="60" t="s">
        <v>155</v>
      </c>
      <c r="R70" s="42">
        <v>16</v>
      </c>
      <c r="S70" s="59"/>
    </row>
    <row r="71" spans="1:19" s="92" customFormat="1" ht="36">
      <c r="A71" s="34" t="s">
        <v>45</v>
      </c>
      <c r="B71" s="91">
        <v>43</v>
      </c>
      <c r="C71" s="91">
        <v>23</v>
      </c>
      <c r="D71" s="93">
        <v>11.5</v>
      </c>
      <c r="E71" s="132">
        <v>1</v>
      </c>
      <c r="F71" s="93">
        <v>4</v>
      </c>
      <c r="G71" s="94"/>
      <c r="H71" s="91" t="s">
        <v>57</v>
      </c>
      <c r="I71" s="91">
        <v>50</v>
      </c>
      <c r="J71" s="91">
        <v>0.8</v>
      </c>
      <c r="K71" s="91" t="s">
        <v>42</v>
      </c>
      <c r="L71" s="91">
        <v>25</v>
      </c>
      <c r="M71" s="91">
        <v>28</v>
      </c>
      <c r="N71" s="91">
        <v>430</v>
      </c>
      <c r="O71" s="95" t="s">
        <v>44</v>
      </c>
      <c r="P71" s="59" t="s">
        <v>32</v>
      </c>
      <c r="Q71" s="60" t="s">
        <v>155</v>
      </c>
      <c r="R71" s="91">
        <v>20</v>
      </c>
      <c r="S71" s="59"/>
    </row>
    <row r="72" spans="1:19" s="92" customFormat="1" ht="36">
      <c r="A72" s="34" t="s">
        <v>45</v>
      </c>
      <c r="B72" s="34">
        <v>35</v>
      </c>
      <c r="C72" s="34">
        <v>12</v>
      </c>
      <c r="D72" s="33">
        <v>1.4</v>
      </c>
      <c r="E72" s="131"/>
      <c r="F72" s="34">
        <v>1.4</v>
      </c>
      <c r="G72" s="34"/>
      <c r="H72" s="34" t="s">
        <v>35</v>
      </c>
      <c r="I72" s="34">
        <v>114</v>
      </c>
      <c r="J72" s="34">
        <v>0.5</v>
      </c>
      <c r="K72" s="34">
        <v>2</v>
      </c>
      <c r="L72" s="34">
        <v>27</v>
      </c>
      <c r="M72" s="34">
        <v>48</v>
      </c>
      <c r="N72" s="34">
        <v>300</v>
      </c>
      <c r="O72" s="96" t="s">
        <v>44</v>
      </c>
      <c r="P72" s="34" t="s">
        <v>32</v>
      </c>
      <c r="Q72" s="60" t="s">
        <v>155</v>
      </c>
      <c r="R72" s="34">
        <v>20</v>
      </c>
      <c r="S72" s="59"/>
    </row>
    <row r="73" spans="1:19" s="92" customFormat="1" ht="36">
      <c r="A73" s="34" t="s">
        <v>45</v>
      </c>
      <c r="B73" s="34">
        <v>35</v>
      </c>
      <c r="C73" s="34">
        <v>11</v>
      </c>
      <c r="D73" s="33">
        <v>0.3</v>
      </c>
      <c r="E73" s="131"/>
      <c r="F73" s="34">
        <v>0.3</v>
      </c>
      <c r="G73" s="34"/>
      <c r="H73" s="34" t="s">
        <v>95</v>
      </c>
      <c r="I73" s="34">
        <v>89</v>
      </c>
      <c r="J73" s="34">
        <v>0.5</v>
      </c>
      <c r="K73" s="34">
        <v>1</v>
      </c>
      <c r="L73" s="34">
        <v>24</v>
      </c>
      <c r="M73" s="34">
        <v>36</v>
      </c>
      <c r="N73" s="34">
        <v>190</v>
      </c>
      <c r="O73" s="96" t="s">
        <v>44</v>
      </c>
      <c r="P73" s="34" t="s">
        <v>32</v>
      </c>
      <c r="Q73" s="60" t="s">
        <v>155</v>
      </c>
      <c r="R73" s="34">
        <v>15</v>
      </c>
      <c r="S73" s="59"/>
    </row>
    <row r="74" spans="1:19" s="92" customFormat="1" ht="36.75" thickBot="1">
      <c r="A74" s="34" t="s">
        <v>45</v>
      </c>
      <c r="B74" s="34">
        <v>35</v>
      </c>
      <c r="C74" s="34">
        <v>10</v>
      </c>
      <c r="D74" s="33">
        <v>1.1000000000000001</v>
      </c>
      <c r="E74" s="131"/>
      <c r="F74" s="34">
        <v>1.1000000000000001</v>
      </c>
      <c r="G74" s="34"/>
      <c r="H74" s="34" t="s">
        <v>96</v>
      </c>
      <c r="I74" s="34">
        <v>58</v>
      </c>
      <c r="J74" s="34">
        <v>0.8</v>
      </c>
      <c r="K74" s="34" t="s">
        <v>42</v>
      </c>
      <c r="L74" s="34">
        <v>25</v>
      </c>
      <c r="M74" s="34">
        <v>28</v>
      </c>
      <c r="N74" s="34">
        <v>430</v>
      </c>
      <c r="O74" s="96" t="s">
        <v>44</v>
      </c>
      <c r="P74" s="34" t="s">
        <v>32</v>
      </c>
      <c r="Q74" s="60" t="s">
        <v>155</v>
      </c>
      <c r="R74" s="34">
        <v>20</v>
      </c>
      <c r="S74" s="59"/>
    </row>
    <row r="75" spans="1:19" s="50" customFormat="1" ht="15.75" thickBot="1">
      <c r="A75" s="61" t="s">
        <v>38</v>
      </c>
      <c r="B75" s="62"/>
      <c r="C75" s="54"/>
      <c r="D75" s="55">
        <f>SUM(D50:D74)</f>
        <v>151.30000000000001</v>
      </c>
      <c r="E75" s="129"/>
      <c r="F75" s="55">
        <f t="shared" ref="F75" si="1">SUM(F50:F74)</f>
        <v>67.999999999999986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</row>
    <row r="76" spans="1:19" s="50" customFormat="1" ht="36">
      <c r="A76" s="34" t="s">
        <v>39</v>
      </c>
      <c r="B76" s="34">
        <v>7</v>
      </c>
      <c r="C76" s="34">
        <v>8</v>
      </c>
      <c r="D76" s="98">
        <v>1.2</v>
      </c>
      <c r="E76" s="131"/>
      <c r="F76" s="34">
        <v>1.2</v>
      </c>
      <c r="G76" s="34"/>
      <c r="H76" s="57" t="s">
        <v>97</v>
      </c>
      <c r="I76" s="57">
        <v>103</v>
      </c>
      <c r="J76" s="57">
        <v>0.75</v>
      </c>
      <c r="K76" s="57" t="s">
        <v>30</v>
      </c>
      <c r="L76" s="57">
        <v>30</v>
      </c>
      <c r="M76" s="57">
        <v>36</v>
      </c>
      <c r="N76" s="57">
        <v>320</v>
      </c>
      <c r="O76" s="43" t="s">
        <v>31</v>
      </c>
      <c r="P76" s="91" t="s">
        <v>32</v>
      </c>
      <c r="Q76" s="60" t="s">
        <v>155</v>
      </c>
      <c r="R76" s="34">
        <v>20</v>
      </c>
      <c r="S76" s="63"/>
    </row>
    <row r="77" spans="1:19" s="50" customFormat="1" ht="36">
      <c r="A77" s="34" t="s">
        <v>39</v>
      </c>
      <c r="B77" s="34">
        <v>7</v>
      </c>
      <c r="C77" s="34">
        <v>31</v>
      </c>
      <c r="D77" s="34">
        <v>1.3</v>
      </c>
      <c r="E77" s="131"/>
      <c r="F77" s="34">
        <v>1.3</v>
      </c>
      <c r="G77" s="34"/>
      <c r="H77" s="34" t="s">
        <v>64</v>
      </c>
      <c r="I77" s="34">
        <v>103</v>
      </c>
      <c r="J77" s="34">
        <v>0.7</v>
      </c>
      <c r="K77" s="34" t="s">
        <v>30</v>
      </c>
      <c r="L77" s="34">
        <v>30</v>
      </c>
      <c r="M77" s="34">
        <v>44</v>
      </c>
      <c r="N77" s="34">
        <v>390</v>
      </c>
      <c r="O77" s="43" t="s">
        <v>31</v>
      </c>
      <c r="P77" s="91" t="s">
        <v>32</v>
      </c>
      <c r="Q77" s="60" t="s">
        <v>155</v>
      </c>
      <c r="R77" s="34">
        <v>15</v>
      </c>
      <c r="S77" s="63"/>
    </row>
    <row r="78" spans="1:19" s="50" customFormat="1" ht="24">
      <c r="A78" s="34" t="s">
        <v>39</v>
      </c>
      <c r="B78" s="34">
        <v>16</v>
      </c>
      <c r="C78" s="34">
        <v>5</v>
      </c>
      <c r="D78" s="34">
        <v>7.6</v>
      </c>
      <c r="E78" s="131"/>
      <c r="F78" s="34">
        <v>7.6</v>
      </c>
      <c r="G78" s="34"/>
      <c r="H78" s="34" t="s">
        <v>68</v>
      </c>
      <c r="I78" s="34">
        <v>69</v>
      </c>
      <c r="J78" s="34">
        <v>0.85</v>
      </c>
      <c r="K78" s="34" t="s">
        <v>30</v>
      </c>
      <c r="L78" s="34">
        <v>23</v>
      </c>
      <c r="M78" s="34">
        <v>26</v>
      </c>
      <c r="N78" s="34">
        <v>380</v>
      </c>
      <c r="O78" s="43" t="s">
        <v>31</v>
      </c>
      <c r="P78" s="91" t="s">
        <v>32</v>
      </c>
      <c r="Q78" s="60" t="s">
        <v>156</v>
      </c>
      <c r="R78" s="34">
        <v>25</v>
      </c>
      <c r="S78" s="63"/>
    </row>
    <row r="79" spans="1:19" s="50" customFormat="1" ht="24">
      <c r="A79" s="34" t="s">
        <v>39</v>
      </c>
      <c r="B79" s="34">
        <v>12</v>
      </c>
      <c r="C79" s="34">
        <v>10</v>
      </c>
      <c r="D79" s="34">
        <v>7.2</v>
      </c>
      <c r="E79" s="131">
        <v>1</v>
      </c>
      <c r="F79" s="34">
        <v>4</v>
      </c>
      <c r="G79" s="34"/>
      <c r="H79" s="34" t="s">
        <v>66</v>
      </c>
      <c r="I79" s="34">
        <v>88</v>
      </c>
      <c r="J79" s="34">
        <v>0.6</v>
      </c>
      <c r="K79" s="34">
        <v>1</v>
      </c>
      <c r="L79" s="34">
        <v>27</v>
      </c>
      <c r="M79" s="34">
        <v>28</v>
      </c>
      <c r="N79" s="34">
        <v>340</v>
      </c>
      <c r="O79" s="43" t="s">
        <v>31</v>
      </c>
      <c r="P79" s="91" t="s">
        <v>32</v>
      </c>
      <c r="Q79" s="60" t="s">
        <v>156</v>
      </c>
      <c r="R79" s="34">
        <v>20</v>
      </c>
      <c r="S79" s="63"/>
    </row>
    <row r="80" spans="1:19" s="50" customFormat="1" ht="24">
      <c r="A80" s="34" t="s">
        <v>39</v>
      </c>
      <c r="B80" s="34">
        <v>46</v>
      </c>
      <c r="C80" s="34">
        <v>1</v>
      </c>
      <c r="D80" s="34">
        <v>27.1</v>
      </c>
      <c r="E80" s="131">
        <v>3</v>
      </c>
      <c r="F80" s="34">
        <v>5</v>
      </c>
      <c r="G80" s="34"/>
      <c r="H80" s="34" t="s">
        <v>67</v>
      </c>
      <c r="I80" s="34">
        <v>57</v>
      </c>
      <c r="J80" s="34">
        <v>0.8</v>
      </c>
      <c r="K80" s="34">
        <v>1</v>
      </c>
      <c r="L80" s="34">
        <v>18</v>
      </c>
      <c r="M80" s="34">
        <v>20</v>
      </c>
      <c r="N80" s="34">
        <v>280</v>
      </c>
      <c r="O80" s="43" t="s">
        <v>31</v>
      </c>
      <c r="P80" s="91" t="s">
        <v>32</v>
      </c>
      <c r="Q80" s="60" t="s">
        <v>156</v>
      </c>
      <c r="R80" s="34">
        <v>15</v>
      </c>
      <c r="S80" s="63"/>
    </row>
    <row r="81" spans="1:19" s="64" customFormat="1" ht="24">
      <c r="A81" s="34" t="s">
        <v>39</v>
      </c>
      <c r="B81" s="34">
        <v>6</v>
      </c>
      <c r="C81" s="34">
        <v>4</v>
      </c>
      <c r="D81" s="34">
        <v>22.7</v>
      </c>
      <c r="E81" s="131">
        <v>1</v>
      </c>
      <c r="F81" s="34">
        <v>7</v>
      </c>
      <c r="G81" s="34"/>
      <c r="H81" s="34" t="s">
        <v>67</v>
      </c>
      <c r="I81" s="34">
        <v>57</v>
      </c>
      <c r="J81" s="34">
        <v>0.8</v>
      </c>
      <c r="K81" s="34" t="s">
        <v>30</v>
      </c>
      <c r="L81" s="34">
        <v>22</v>
      </c>
      <c r="M81" s="34">
        <v>26</v>
      </c>
      <c r="N81" s="34">
        <v>360</v>
      </c>
      <c r="O81" s="43" t="s">
        <v>31</v>
      </c>
      <c r="P81" s="91" t="s">
        <v>32</v>
      </c>
      <c r="Q81" s="60" t="s">
        <v>156</v>
      </c>
      <c r="R81" s="34">
        <v>20</v>
      </c>
      <c r="S81" s="34"/>
    </row>
    <row r="82" spans="1:19" s="50" customFormat="1" ht="24">
      <c r="A82" s="34" t="s">
        <v>39</v>
      </c>
      <c r="B82" s="34">
        <v>11</v>
      </c>
      <c r="C82" s="34">
        <v>23</v>
      </c>
      <c r="D82" s="34">
        <v>2.2000000000000002</v>
      </c>
      <c r="E82" s="131"/>
      <c r="F82" s="34">
        <v>2.2000000000000002</v>
      </c>
      <c r="G82" s="34"/>
      <c r="H82" s="34" t="s">
        <v>98</v>
      </c>
      <c r="I82" s="34">
        <v>68</v>
      </c>
      <c r="J82" s="34">
        <v>0.8</v>
      </c>
      <c r="K82" s="34" t="s">
        <v>30</v>
      </c>
      <c r="L82" s="34">
        <v>26</v>
      </c>
      <c r="M82" s="34">
        <v>30</v>
      </c>
      <c r="N82" s="34">
        <v>380</v>
      </c>
      <c r="O82" s="43" t="s">
        <v>31</v>
      </c>
      <c r="P82" s="91" t="s">
        <v>32</v>
      </c>
      <c r="Q82" s="60" t="s">
        <v>156</v>
      </c>
      <c r="R82" s="34">
        <v>18</v>
      </c>
      <c r="S82" s="63"/>
    </row>
    <row r="83" spans="1:19" s="50" customFormat="1" ht="24">
      <c r="A83" s="34" t="s">
        <v>39</v>
      </c>
      <c r="B83" s="34">
        <v>10</v>
      </c>
      <c r="C83" s="34">
        <v>26</v>
      </c>
      <c r="D83" s="34">
        <v>6.5</v>
      </c>
      <c r="E83" s="131"/>
      <c r="F83" s="34">
        <v>6.5</v>
      </c>
      <c r="G83" s="34"/>
      <c r="H83" s="34" t="s">
        <v>99</v>
      </c>
      <c r="I83" s="34">
        <v>88</v>
      </c>
      <c r="J83" s="34">
        <v>0.65</v>
      </c>
      <c r="K83" s="34" t="s">
        <v>30</v>
      </c>
      <c r="L83" s="34">
        <v>28</v>
      </c>
      <c r="M83" s="34">
        <v>32</v>
      </c>
      <c r="N83" s="34">
        <v>320</v>
      </c>
      <c r="O83" s="43" t="s">
        <v>31</v>
      </c>
      <c r="P83" s="91" t="s">
        <v>32</v>
      </c>
      <c r="Q83" s="60" t="s">
        <v>156</v>
      </c>
      <c r="R83" s="34">
        <v>20</v>
      </c>
      <c r="S83" s="63"/>
    </row>
    <row r="84" spans="1:19" s="50" customFormat="1" ht="24">
      <c r="A84" s="34" t="s">
        <v>39</v>
      </c>
      <c r="B84" s="34">
        <v>45</v>
      </c>
      <c r="C84" s="34">
        <v>5</v>
      </c>
      <c r="D84" s="34">
        <v>34</v>
      </c>
      <c r="E84" s="131">
        <v>1</v>
      </c>
      <c r="F84" s="34">
        <v>5</v>
      </c>
      <c r="G84" s="34"/>
      <c r="H84" s="34" t="s">
        <v>67</v>
      </c>
      <c r="I84" s="34">
        <v>57</v>
      </c>
      <c r="J84" s="34">
        <v>0.9</v>
      </c>
      <c r="K84" s="34">
        <v>1</v>
      </c>
      <c r="L84" s="34">
        <v>20</v>
      </c>
      <c r="M84" s="34">
        <v>24</v>
      </c>
      <c r="N84" s="34">
        <v>360</v>
      </c>
      <c r="O84" s="43" t="s">
        <v>31</v>
      </c>
      <c r="P84" s="91" t="s">
        <v>32</v>
      </c>
      <c r="Q84" s="60" t="s">
        <v>156</v>
      </c>
      <c r="R84" s="34">
        <v>10</v>
      </c>
      <c r="S84" s="63"/>
    </row>
    <row r="85" spans="1:19" s="50" customFormat="1" ht="24">
      <c r="A85" s="34" t="s">
        <v>39</v>
      </c>
      <c r="B85" s="34">
        <v>45</v>
      </c>
      <c r="C85" s="34">
        <v>10</v>
      </c>
      <c r="D85" s="34">
        <v>18.7</v>
      </c>
      <c r="E85" s="131">
        <v>1</v>
      </c>
      <c r="F85" s="34">
        <v>5</v>
      </c>
      <c r="G85" s="34"/>
      <c r="H85" s="34" t="s">
        <v>100</v>
      </c>
      <c r="I85" s="34">
        <v>47</v>
      </c>
      <c r="J85" s="34">
        <v>0.85</v>
      </c>
      <c r="K85" s="34">
        <v>1</v>
      </c>
      <c r="L85" s="34">
        <v>17</v>
      </c>
      <c r="M85" s="34">
        <v>18</v>
      </c>
      <c r="N85" s="34">
        <v>290</v>
      </c>
      <c r="O85" s="43" t="s">
        <v>31</v>
      </c>
      <c r="P85" s="91" t="s">
        <v>32</v>
      </c>
      <c r="Q85" s="60" t="s">
        <v>156</v>
      </c>
      <c r="R85" s="34">
        <v>15</v>
      </c>
      <c r="S85" s="63"/>
    </row>
    <row r="86" spans="1:19" s="50" customFormat="1" ht="24">
      <c r="A86" s="34" t="s">
        <v>39</v>
      </c>
      <c r="B86" s="96">
        <v>23</v>
      </c>
      <c r="C86" s="96">
        <v>14</v>
      </c>
      <c r="D86" s="99">
        <v>2.5</v>
      </c>
      <c r="E86" s="139"/>
      <c r="F86" s="99">
        <v>2.5</v>
      </c>
      <c r="G86" s="96"/>
      <c r="H86" s="96" t="s">
        <v>69</v>
      </c>
      <c r="I86" s="96">
        <v>57</v>
      </c>
      <c r="J86" s="96">
        <v>0.8</v>
      </c>
      <c r="K86" s="96" t="s">
        <v>30</v>
      </c>
      <c r="L86" s="96">
        <v>23</v>
      </c>
      <c r="M86" s="96">
        <v>28</v>
      </c>
      <c r="N86" s="96">
        <v>330</v>
      </c>
      <c r="O86" s="43" t="s">
        <v>31</v>
      </c>
      <c r="P86" s="91" t="s">
        <v>32</v>
      </c>
      <c r="Q86" s="60" t="s">
        <v>156</v>
      </c>
      <c r="R86" s="34">
        <v>25</v>
      </c>
      <c r="S86" s="63"/>
    </row>
    <row r="87" spans="1:19" s="50" customFormat="1" ht="24">
      <c r="A87" s="34" t="s">
        <v>39</v>
      </c>
      <c r="B87" s="42">
        <v>26</v>
      </c>
      <c r="C87" s="42">
        <v>4</v>
      </c>
      <c r="D87" s="42">
        <v>2.4</v>
      </c>
      <c r="E87" s="131"/>
      <c r="F87" s="42">
        <v>2.4</v>
      </c>
      <c r="G87" s="42"/>
      <c r="H87" s="42" t="s">
        <v>101</v>
      </c>
      <c r="I87" s="42">
        <v>58</v>
      </c>
      <c r="J87" s="42">
        <v>0.85</v>
      </c>
      <c r="K87" s="42" t="s">
        <v>30</v>
      </c>
      <c r="L87" s="42">
        <v>22</v>
      </c>
      <c r="M87" s="42">
        <v>24</v>
      </c>
      <c r="N87" s="42">
        <v>380</v>
      </c>
      <c r="O87" s="43" t="s">
        <v>31</v>
      </c>
      <c r="P87" s="91" t="s">
        <v>32</v>
      </c>
      <c r="Q87" s="60" t="s">
        <v>156</v>
      </c>
      <c r="R87" s="34">
        <v>20</v>
      </c>
      <c r="S87" s="63"/>
    </row>
    <row r="88" spans="1:19" s="50" customFormat="1" ht="24">
      <c r="A88" s="34" t="s">
        <v>39</v>
      </c>
      <c r="B88" s="100">
        <v>26</v>
      </c>
      <c r="C88" s="100">
        <v>6</v>
      </c>
      <c r="D88" s="101">
        <v>3</v>
      </c>
      <c r="E88" s="133"/>
      <c r="F88" s="101">
        <v>3</v>
      </c>
      <c r="G88" s="101"/>
      <c r="H88" s="102" t="s">
        <v>74</v>
      </c>
      <c r="I88" s="100">
        <v>58</v>
      </c>
      <c r="J88" s="103">
        <v>0.7</v>
      </c>
      <c r="K88" s="100" t="s">
        <v>30</v>
      </c>
      <c r="L88" s="100">
        <v>23</v>
      </c>
      <c r="M88" s="100">
        <v>24</v>
      </c>
      <c r="N88" s="100">
        <v>340</v>
      </c>
      <c r="O88" s="43" t="s">
        <v>31</v>
      </c>
      <c r="P88" s="91" t="s">
        <v>32</v>
      </c>
      <c r="Q88" s="60" t="s">
        <v>156</v>
      </c>
      <c r="R88" s="34">
        <v>20</v>
      </c>
      <c r="S88" s="63"/>
    </row>
    <row r="89" spans="1:19" s="50" customFormat="1" ht="24">
      <c r="A89" s="34" t="s">
        <v>39</v>
      </c>
      <c r="B89" s="100">
        <v>26</v>
      </c>
      <c r="C89" s="100">
        <v>27</v>
      </c>
      <c r="D89" s="101">
        <v>6.3</v>
      </c>
      <c r="E89" s="133"/>
      <c r="F89" s="101">
        <v>6.3</v>
      </c>
      <c r="G89" s="101"/>
      <c r="H89" s="102" t="s">
        <v>65</v>
      </c>
      <c r="I89" s="100">
        <v>61</v>
      </c>
      <c r="J89" s="103">
        <v>0.8</v>
      </c>
      <c r="K89" s="100" t="s">
        <v>30</v>
      </c>
      <c r="L89" s="100">
        <v>23</v>
      </c>
      <c r="M89" s="100">
        <v>28</v>
      </c>
      <c r="N89" s="104">
        <v>390</v>
      </c>
      <c r="O89" s="43" t="s">
        <v>31</v>
      </c>
      <c r="P89" s="91" t="s">
        <v>32</v>
      </c>
      <c r="Q89" s="60" t="s">
        <v>156</v>
      </c>
      <c r="R89" s="39">
        <v>15</v>
      </c>
      <c r="S89" s="63"/>
    </row>
    <row r="90" spans="1:19" s="50" customFormat="1" ht="36">
      <c r="A90" s="34" t="s">
        <v>39</v>
      </c>
      <c r="B90" s="34">
        <v>28</v>
      </c>
      <c r="C90" s="34">
        <v>17</v>
      </c>
      <c r="D90" s="33">
        <v>2.2000000000000002</v>
      </c>
      <c r="E90" s="131"/>
      <c r="F90" s="33">
        <v>2.2000000000000002</v>
      </c>
      <c r="G90" s="34"/>
      <c r="H90" s="57" t="s">
        <v>98</v>
      </c>
      <c r="I90" s="57">
        <v>67</v>
      </c>
      <c r="J90" s="57">
        <v>0.7</v>
      </c>
      <c r="K90" s="57" t="s">
        <v>30</v>
      </c>
      <c r="L90" s="57">
        <v>26</v>
      </c>
      <c r="M90" s="57">
        <v>30</v>
      </c>
      <c r="N90" s="57">
        <v>320</v>
      </c>
      <c r="O90" s="43" t="s">
        <v>31</v>
      </c>
      <c r="P90" s="91" t="s">
        <v>32</v>
      </c>
      <c r="Q90" s="60" t="s">
        <v>155</v>
      </c>
      <c r="R90" s="39">
        <v>20</v>
      </c>
      <c r="S90" s="63"/>
    </row>
    <row r="91" spans="1:19" s="50" customFormat="1" ht="24">
      <c r="A91" s="34" t="s">
        <v>39</v>
      </c>
      <c r="B91" s="42">
        <v>30</v>
      </c>
      <c r="C91" s="42">
        <v>16</v>
      </c>
      <c r="D91" s="42">
        <v>2.2000000000000002</v>
      </c>
      <c r="E91" s="131"/>
      <c r="F91" s="42">
        <v>2.2000000000000002</v>
      </c>
      <c r="G91" s="42"/>
      <c r="H91" s="42" t="s">
        <v>102</v>
      </c>
      <c r="I91" s="42">
        <v>64</v>
      </c>
      <c r="J91" s="42">
        <v>0.75</v>
      </c>
      <c r="K91" s="42" t="s">
        <v>30</v>
      </c>
      <c r="L91" s="42">
        <v>22</v>
      </c>
      <c r="M91" s="42">
        <v>22</v>
      </c>
      <c r="N91" s="44">
        <v>260</v>
      </c>
      <c r="O91" s="43" t="s">
        <v>31</v>
      </c>
      <c r="P91" s="91" t="s">
        <v>32</v>
      </c>
      <c r="Q91" s="60" t="s">
        <v>156</v>
      </c>
      <c r="R91" s="39">
        <v>15</v>
      </c>
      <c r="S91" s="63"/>
    </row>
    <row r="92" spans="1:19" s="50" customFormat="1" ht="24">
      <c r="A92" s="34" t="s">
        <v>39</v>
      </c>
      <c r="B92" s="42">
        <v>30</v>
      </c>
      <c r="C92" s="42">
        <v>30</v>
      </c>
      <c r="D92" s="42">
        <v>5.4</v>
      </c>
      <c r="E92" s="131"/>
      <c r="F92" s="42">
        <v>5.4</v>
      </c>
      <c r="G92" s="42"/>
      <c r="H92" s="42" t="s">
        <v>67</v>
      </c>
      <c r="I92" s="42">
        <v>94</v>
      </c>
      <c r="J92" s="42">
        <v>0.65</v>
      </c>
      <c r="K92" s="42" t="s">
        <v>30</v>
      </c>
      <c r="L92" s="42">
        <v>30</v>
      </c>
      <c r="M92" s="42">
        <v>36</v>
      </c>
      <c r="N92" s="42">
        <v>440</v>
      </c>
      <c r="O92" s="43" t="s">
        <v>31</v>
      </c>
      <c r="P92" s="91" t="s">
        <v>32</v>
      </c>
      <c r="Q92" s="60" t="s">
        <v>156</v>
      </c>
      <c r="R92" s="39">
        <v>15</v>
      </c>
      <c r="S92" s="34"/>
    </row>
    <row r="93" spans="1:19" s="50" customFormat="1" ht="24">
      <c r="A93" s="34" t="s">
        <v>39</v>
      </c>
      <c r="B93" s="105">
        <v>32</v>
      </c>
      <c r="C93" s="105">
        <v>39</v>
      </c>
      <c r="D93" s="106">
        <v>1</v>
      </c>
      <c r="E93" s="140"/>
      <c r="F93" s="106">
        <v>1</v>
      </c>
      <c r="G93" s="34"/>
      <c r="H93" s="34" t="s">
        <v>103</v>
      </c>
      <c r="I93" s="34">
        <v>61</v>
      </c>
      <c r="J93" s="34">
        <v>0.7</v>
      </c>
      <c r="K93" s="34" t="s">
        <v>30</v>
      </c>
      <c r="L93" s="34">
        <v>23</v>
      </c>
      <c r="M93" s="34">
        <v>32</v>
      </c>
      <c r="N93" s="34">
        <v>220</v>
      </c>
      <c r="O93" s="43" t="s">
        <v>31</v>
      </c>
      <c r="P93" s="91" t="s">
        <v>32</v>
      </c>
      <c r="Q93" s="60" t="s">
        <v>156</v>
      </c>
      <c r="R93" s="39">
        <v>20</v>
      </c>
      <c r="S93" s="63"/>
    </row>
    <row r="94" spans="1:19" s="50" customFormat="1" ht="24">
      <c r="A94" s="34" t="s">
        <v>39</v>
      </c>
      <c r="B94" s="34">
        <v>37</v>
      </c>
      <c r="C94" s="34">
        <v>7</v>
      </c>
      <c r="D94" s="33">
        <v>4</v>
      </c>
      <c r="E94" s="131"/>
      <c r="F94" s="33">
        <v>4</v>
      </c>
      <c r="G94" s="34"/>
      <c r="H94" s="34" t="s">
        <v>104</v>
      </c>
      <c r="I94" s="34">
        <v>59</v>
      </c>
      <c r="J94" s="34">
        <v>0.7</v>
      </c>
      <c r="K94" s="34" t="s">
        <v>30</v>
      </c>
      <c r="L94" s="34">
        <v>22</v>
      </c>
      <c r="M94" s="34">
        <v>24</v>
      </c>
      <c r="N94" s="34">
        <v>240</v>
      </c>
      <c r="O94" s="43" t="s">
        <v>31</v>
      </c>
      <c r="P94" s="91" t="s">
        <v>32</v>
      </c>
      <c r="Q94" s="60" t="s">
        <v>156</v>
      </c>
      <c r="R94" s="39">
        <v>25</v>
      </c>
      <c r="S94" s="63"/>
    </row>
    <row r="95" spans="1:19" s="50" customFormat="1" ht="24">
      <c r="A95" s="34" t="s">
        <v>39</v>
      </c>
      <c r="B95" s="34">
        <v>37</v>
      </c>
      <c r="C95" s="34">
        <v>8</v>
      </c>
      <c r="D95" s="33">
        <v>2</v>
      </c>
      <c r="E95" s="131"/>
      <c r="F95" s="33">
        <v>2</v>
      </c>
      <c r="G95" s="34"/>
      <c r="H95" s="34" t="s">
        <v>103</v>
      </c>
      <c r="I95" s="34">
        <v>55</v>
      </c>
      <c r="J95" s="34">
        <v>0.8</v>
      </c>
      <c r="K95" s="34" t="s">
        <v>30</v>
      </c>
      <c r="L95" s="34">
        <v>20</v>
      </c>
      <c r="M95" s="34">
        <v>22</v>
      </c>
      <c r="N95" s="34">
        <v>220</v>
      </c>
      <c r="O95" s="43" t="s">
        <v>31</v>
      </c>
      <c r="P95" s="91" t="s">
        <v>32</v>
      </c>
      <c r="Q95" s="60" t="s">
        <v>156</v>
      </c>
      <c r="R95" s="39">
        <v>20</v>
      </c>
      <c r="S95" s="63"/>
    </row>
    <row r="96" spans="1:19" s="50" customFormat="1" ht="24">
      <c r="A96" s="34" t="s">
        <v>39</v>
      </c>
      <c r="B96" s="100">
        <v>38</v>
      </c>
      <c r="C96" s="100">
        <v>28</v>
      </c>
      <c r="D96" s="101">
        <v>2.1</v>
      </c>
      <c r="E96" s="133"/>
      <c r="F96" s="101">
        <v>2.1</v>
      </c>
      <c r="G96" s="101"/>
      <c r="H96" s="102" t="s">
        <v>105</v>
      </c>
      <c r="I96" s="100">
        <v>75</v>
      </c>
      <c r="J96" s="103">
        <v>0.6</v>
      </c>
      <c r="K96" s="100" t="s">
        <v>30</v>
      </c>
      <c r="L96" s="100">
        <v>25</v>
      </c>
      <c r="M96" s="100">
        <v>32</v>
      </c>
      <c r="N96" s="100">
        <v>250</v>
      </c>
      <c r="O96" s="43" t="s">
        <v>31</v>
      </c>
      <c r="P96" s="91" t="s">
        <v>32</v>
      </c>
      <c r="Q96" s="60" t="s">
        <v>156</v>
      </c>
      <c r="R96" s="39">
        <v>10</v>
      </c>
      <c r="S96" s="63"/>
    </row>
    <row r="97" spans="1:19" s="50" customFormat="1" ht="24">
      <c r="A97" s="34" t="s">
        <v>39</v>
      </c>
      <c r="B97" s="100">
        <v>39</v>
      </c>
      <c r="C97" s="100">
        <v>4</v>
      </c>
      <c r="D97" s="101">
        <v>5.4</v>
      </c>
      <c r="E97" s="133"/>
      <c r="F97" s="101">
        <v>5.4</v>
      </c>
      <c r="G97" s="101"/>
      <c r="H97" s="102" t="s">
        <v>70</v>
      </c>
      <c r="I97" s="100">
        <v>57</v>
      </c>
      <c r="J97" s="103">
        <v>0.75</v>
      </c>
      <c r="K97" s="100" t="s">
        <v>30</v>
      </c>
      <c r="L97" s="100">
        <v>22</v>
      </c>
      <c r="M97" s="100">
        <v>26</v>
      </c>
      <c r="N97" s="100">
        <v>350</v>
      </c>
      <c r="O97" s="43" t="s">
        <v>31</v>
      </c>
      <c r="P97" s="91" t="s">
        <v>32</v>
      </c>
      <c r="Q97" s="60" t="s">
        <v>156</v>
      </c>
      <c r="R97" s="39">
        <v>10</v>
      </c>
      <c r="S97" s="63"/>
    </row>
    <row r="98" spans="1:19" s="50" customFormat="1" ht="24">
      <c r="A98" s="34" t="s">
        <v>39</v>
      </c>
      <c r="B98" s="100">
        <v>39</v>
      </c>
      <c r="C98" s="100">
        <v>26</v>
      </c>
      <c r="D98" s="101">
        <v>0.5</v>
      </c>
      <c r="E98" s="133"/>
      <c r="F98" s="101">
        <v>0.5</v>
      </c>
      <c r="G98" s="107"/>
      <c r="H98" s="101" t="s">
        <v>106</v>
      </c>
      <c r="I98" s="100">
        <v>92</v>
      </c>
      <c r="J98" s="103">
        <v>0.7</v>
      </c>
      <c r="K98" s="100">
        <v>1</v>
      </c>
      <c r="L98" s="100">
        <v>28</v>
      </c>
      <c r="M98" s="100">
        <v>28</v>
      </c>
      <c r="N98" s="100">
        <v>380</v>
      </c>
      <c r="O98" s="43" t="s">
        <v>31</v>
      </c>
      <c r="P98" s="91" t="s">
        <v>32</v>
      </c>
      <c r="Q98" s="60" t="s">
        <v>156</v>
      </c>
      <c r="R98" s="39">
        <v>15</v>
      </c>
      <c r="S98" s="63"/>
    </row>
    <row r="99" spans="1:19" s="50" customFormat="1" ht="36">
      <c r="A99" s="34" t="s">
        <v>39</v>
      </c>
      <c r="B99" s="34">
        <v>42</v>
      </c>
      <c r="C99" s="34">
        <v>4</v>
      </c>
      <c r="D99" s="33">
        <v>0.5</v>
      </c>
      <c r="E99" s="131"/>
      <c r="F99" s="33">
        <v>0.5</v>
      </c>
      <c r="G99" s="34"/>
      <c r="H99" s="34" t="s">
        <v>71</v>
      </c>
      <c r="I99" s="34">
        <v>89</v>
      </c>
      <c r="J99" s="34">
        <v>0.65</v>
      </c>
      <c r="K99" s="34">
        <v>1</v>
      </c>
      <c r="L99" s="34">
        <v>27</v>
      </c>
      <c r="M99" s="34">
        <v>32</v>
      </c>
      <c r="N99" s="34">
        <v>390</v>
      </c>
      <c r="O99" s="43" t="s">
        <v>31</v>
      </c>
      <c r="P99" s="91" t="s">
        <v>32</v>
      </c>
      <c r="Q99" s="60" t="s">
        <v>155</v>
      </c>
      <c r="R99" s="39">
        <v>15</v>
      </c>
      <c r="S99" s="63"/>
    </row>
    <row r="100" spans="1:19" s="50" customFormat="1" ht="36">
      <c r="A100" s="34" t="s">
        <v>39</v>
      </c>
      <c r="B100" s="100">
        <v>43</v>
      </c>
      <c r="C100" s="100">
        <v>5</v>
      </c>
      <c r="D100" s="101">
        <v>4.2</v>
      </c>
      <c r="E100" s="133"/>
      <c r="F100" s="101">
        <v>4.2</v>
      </c>
      <c r="G100" s="101"/>
      <c r="H100" s="102" t="s">
        <v>107</v>
      </c>
      <c r="I100" s="100">
        <v>64</v>
      </c>
      <c r="J100" s="103">
        <v>0.8</v>
      </c>
      <c r="K100" s="100">
        <v>1</v>
      </c>
      <c r="L100" s="100">
        <v>21</v>
      </c>
      <c r="M100" s="100">
        <v>20</v>
      </c>
      <c r="N100" s="100">
        <v>260</v>
      </c>
      <c r="O100" s="43" t="s">
        <v>31</v>
      </c>
      <c r="P100" s="91" t="s">
        <v>32</v>
      </c>
      <c r="Q100" s="60" t="s">
        <v>155</v>
      </c>
      <c r="R100" s="39">
        <v>15</v>
      </c>
      <c r="S100" s="63"/>
    </row>
    <row r="101" spans="1:19" s="50" customFormat="1" ht="36">
      <c r="A101" s="34" t="s">
        <v>39</v>
      </c>
      <c r="B101" s="34">
        <v>43</v>
      </c>
      <c r="C101" s="34">
        <v>11</v>
      </c>
      <c r="D101" s="33">
        <v>1.3</v>
      </c>
      <c r="E101" s="131"/>
      <c r="F101" s="33">
        <v>1.3</v>
      </c>
      <c r="G101" s="34"/>
      <c r="H101" s="34" t="s">
        <v>108</v>
      </c>
      <c r="I101" s="34">
        <v>57</v>
      </c>
      <c r="J101" s="34">
        <v>0.8</v>
      </c>
      <c r="K101" s="34" t="s">
        <v>30</v>
      </c>
      <c r="L101" s="34">
        <v>22</v>
      </c>
      <c r="M101" s="34">
        <v>24</v>
      </c>
      <c r="N101" s="34">
        <v>300</v>
      </c>
      <c r="O101" s="43" t="s">
        <v>31</v>
      </c>
      <c r="P101" s="91" t="s">
        <v>32</v>
      </c>
      <c r="Q101" s="60" t="s">
        <v>155</v>
      </c>
      <c r="R101" s="39">
        <v>15</v>
      </c>
      <c r="S101" s="63"/>
    </row>
    <row r="102" spans="1:19" s="50" customFormat="1" ht="36">
      <c r="A102" s="34" t="s">
        <v>39</v>
      </c>
      <c r="B102" s="100">
        <v>43</v>
      </c>
      <c r="C102" s="100">
        <v>20</v>
      </c>
      <c r="D102" s="101">
        <v>0.8</v>
      </c>
      <c r="E102" s="133"/>
      <c r="F102" s="101">
        <v>0.8</v>
      </c>
      <c r="G102" s="101"/>
      <c r="H102" s="102" t="s">
        <v>109</v>
      </c>
      <c r="I102" s="100">
        <v>62</v>
      </c>
      <c r="J102" s="103">
        <v>0.8</v>
      </c>
      <c r="K102" s="100" t="s">
        <v>30</v>
      </c>
      <c r="L102" s="100">
        <v>22</v>
      </c>
      <c r="M102" s="100">
        <v>28</v>
      </c>
      <c r="N102" s="100">
        <v>360</v>
      </c>
      <c r="O102" s="43" t="s">
        <v>31</v>
      </c>
      <c r="P102" s="91" t="s">
        <v>32</v>
      </c>
      <c r="Q102" s="60" t="s">
        <v>155</v>
      </c>
      <c r="R102" s="39">
        <v>15</v>
      </c>
      <c r="S102" s="63"/>
    </row>
    <row r="103" spans="1:19" s="50" customFormat="1" ht="36">
      <c r="A103" s="34" t="s">
        <v>39</v>
      </c>
      <c r="B103" s="100">
        <v>43</v>
      </c>
      <c r="C103" s="100">
        <v>22</v>
      </c>
      <c r="D103" s="101">
        <v>2.2000000000000002</v>
      </c>
      <c r="E103" s="133"/>
      <c r="F103" s="101">
        <v>2.2000000000000002</v>
      </c>
      <c r="G103" s="101"/>
      <c r="H103" s="102" t="s">
        <v>73</v>
      </c>
      <c r="I103" s="100">
        <v>61</v>
      </c>
      <c r="J103" s="103">
        <v>0.75</v>
      </c>
      <c r="K103" s="100" t="s">
        <v>30</v>
      </c>
      <c r="L103" s="100">
        <v>22</v>
      </c>
      <c r="M103" s="100">
        <v>26</v>
      </c>
      <c r="N103" s="100">
        <v>280</v>
      </c>
      <c r="O103" s="43" t="s">
        <v>31</v>
      </c>
      <c r="P103" s="91" t="s">
        <v>32</v>
      </c>
      <c r="Q103" s="60" t="s">
        <v>155</v>
      </c>
      <c r="R103" s="39">
        <v>15</v>
      </c>
      <c r="S103" s="63"/>
    </row>
    <row r="104" spans="1:19" s="50" customFormat="1" ht="36.75" thickBot="1">
      <c r="A104" s="34" t="s">
        <v>39</v>
      </c>
      <c r="B104" s="100">
        <v>43</v>
      </c>
      <c r="C104" s="100">
        <v>33</v>
      </c>
      <c r="D104" s="101">
        <v>1.3</v>
      </c>
      <c r="E104" s="133"/>
      <c r="F104" s="101">
        <v>1.3</v>
      </c>
      <c r="G104" s="101"/>
      <c r="H104" s="102" t="s">
        <v>110</v>
      </c>
      <c r="I104" s="100">
        <v>55</v>
      </c>
      <c r="J104" s="103">
        <v>0.8</v>
      </c>
      <c r="K104" s="100" t="s">
        <v>30</v>
      </c>
      <c r="L104" s="100">
        <v>21</v>
      </c>
      <c r="M104" s="100">
        <v>24</v>
      </c>
      <c r="N104" s="100">
        <v>300</v>
      </c>
      <c r="O104" s="43" t="s">
        <v>31</v>
      </c>
      <c r="P104" s="91" t="s">
        <v>32</v>
      </c>
      <c r="Q104" s="60" t="s">
        <v>155</v>
      </c>
      <c r="R104" s="39">
        <v>15</v>
      </c>
      <c r="S104" s="63"/>
    </row>
    <row r="105" spans="1:19" s="50" customFormat="1" ht="15.75" thickBot="1">
      <c r="A105" s="65" t="s">
        <v>38</v>
      </c>
      <c r="B105" s="66"/>
      <c r="C105" s="66"/>
      <c r="D105" s="121">
        <f>SUM(D76:D104)</f>
        <v>177.8</v>
      </c>
      <c r="E105" s="134"/>
      <c r="F105" s="121">
        <f t="shared" ref="F105" si="2">SUM(F76:F104)</f>
        <v>94.1</v>
      </c>
      <c r="G105" s="121"/>
      <c r="H105" s="67"/>
      <c r="I105" s="66"/>
      <c r="J105" s="66"/>
      <c r="K105" s="66"/>
      <c r="L105" s="66"/>
      <c r="M105" s="66"/>
      <c r="N105" s="66"/>
      <c r="O105" s="66"/>
      <c r="P105" s="68"/>
      <c r="Q105" s="69"/>
      <c r="R105" s="70"/>
      <c r="S105" s="71"/>
    </row>
    <row r="106" spans="1:19" s="50" customFormat="1" ht="36">
      <c r="A106" s="29" t="s">
        <v>43</v>
      </c>
      <c r="B106" s="27">
        <v>20</v>
      </c>
      <c r="C106" s="27">
        <v>16</v>
      </c>
      <c r="D106" s="27">
        <v>1.2</v>
      </c>
      <c r="E106" s="135"/>
      <c r="F106" s="27">
        <v>1.2</v>
      </c>
      <c r="G106" s="27"/>
      <c r="H106" s="146" t="s">
        <v>142</v>
      </c>
      <c r="I106" s="146">
        <v>59</v>
      </c>
      <c r="J106" s="146">
        <v>0.7</v>
      </c>
      <c r="K106" s="146" t="s">
        <v>30</v>
      </c>
      <c r="L106" s="146">
        <v>23</v>
      </c>
      <c r="M106" s="146">
        <v>28</v>
      </c>
      <c r="N106" s="28">
        <v>330</v>
      </c>
      <c r="O106" s="43" t="s">
        <v>44</v>
      </c>
      <c r="P106" s="91" t="s">
        <v>32</v>
      </c>
      <c r="Q106" s="60" t="s">
        <v>155</v>
      </c>
      <c r="R106" s="27">
        <v>20</v>
      </c>
      <c r="S106" s="28"/>
    </row>
    <row r="107" spans="1:19" s="50" customFormat="1" ht="24">
      <c r="A107" s="29" t="s">
        <v>43</v>
      </c>
      <c r="B107" s="27">
        <v>20</v>
      </c>
      <c r="C107" s="27">
        <v>17</v>
      </c>
      <c r="D107" s="27">
        <v>5.5</v>
      </c>
      <c r="E107" s="135"/>
      <c r="F107" s="27">
        <v>5.5</v>
      </c>
      <c r="G107" s="27"/>
      <c r="H107" s="146" t="s">
        <v>48</v>
      </c>
      <c r="I107" s="146">
        <v>79</v>
      </c>
      <c r="J107" s="146">
        <v>0.7</v>
      </c>
      <c r="K107" s="146">
        <v>1</v>
      </c>
      <c r="L107" s="146">
        <v>25</v>
      </c>
      <c r="M107" s="146">
        <v>30</v>
      </c>
      <c r="N107" s="28">
        <v>380</v>
      </c>
      <c r="O107" s="43" t="s">
        <v>44</v>
      </c>
      <c r="P107" s="91" t="s">
        <v>32</v>
      </c>
      <c r="Q107" s="60" t="s">
        <v>51</v>
      </c>
      <c r="R107" s="27">
        <v>15</v>
      </c>
      <c r="S107" s="28"/>
    </row>
    <row r="108" spans="1:19" s="83" customFormat="1" ht="24">
      <c r="A108" s="29" t="s">
        <v>43</v>
      </c>
      <c r="B108" s="27">
        <v>11</v>
      </c>
      <c r="C108" s="27">
        <v>9</v>
      </c>
      <c r="D108" s="27">
        <v>1.9</v>
      </c>
      <c r="E108" s="135"/>
      <c r="F108" s="27">
        <v>1.9</v>
      </c>
      <c r="G108" s="27"/>
      <c r="H108" s="146" t="s">
        <v>143</v>
      </c>
      <c r="I108" s="146">
        <v>129</v>
      </c>
      <c r="J108" s="146">
        <v>0.6</v>
      </c>
      <c r="K108" s="146">
        <v>1</v>
      </c>
      <c r="L108" s="146">
        <v>30</v>
      </c>
      <c r="M108" s="146">
        <v>44</v>
      </c>
      <c r="N108" s="28">
        <v>129</v>
      </c>
      <c r="O108" s="43" t="s">
        <v>44</v>
      </c>
      <c r="P108" s="91" t="s">
        <v>32</v>
      </c>
      <c r="Q108" s="60" t="s">
        <v>56</v>
      </c>
      <c r="R108" s="27">
        <v>20</v>
      </c>
      <c r="S108" s="28"/>
    </row>
    <row r="109" spans="1:19" s="50" customFormat="1" ht="24.75">
      <c r="A109" s="29" t="s">
        <v>43</v>
      </c>
      <c r="B109" s="27">
        <v>34</v>
      </c>
      <c r="C109" s="27">
        <v>2</v>
      </c>
      <c r="D109" s="27">
        <v>24</v>
      </c>
      <c r="E109" s="135">
        <v>1</v>
      </c>
      <c r="F109" s="27">
        <v>5</v>
      </c>
      <c r="G109" s="27"/>
      <c r="H109" s="147" t="s">
        <v>144</v>
      </c>
      <c r="I109" s="146">
        <v>119</v>
      </c>
      <c r="J109" s="146">
        <v>0.7</v>
      </c>
      <c r="K109" s="146">
        <v>1</v>
      </c>
      <c r="L109" s="146">
        <v>30</v>
      </c>
      <c r="M109" s="146">
        <v>44</v>
      </c>
      <c r="N109" s="28">
        <v>360</v>
      </c>
      <c r="O109" s="43" t="s">
        <v>44</v>
      </c>
      <c r="P109" s="91" t="s">
        <v>32</v>
      </c>
      <c r="Q109" s="60" t="s">
        <v>56</v>
      </c>
      <c r="R109" s="27">
        <v>10</v>
      </c>
      <c r="S109" s="28"/>
    </row>
    <row r="110" spans="1:19" s="50" customFormat="1" ht="24">
      <c r="A110" s="29" t="s">
        <v>43</v>
      </c>
      <c r="B110" s="27">
        <v>41</v>
      </c>
      <c r="C110" s="27">
        <v>25</v>
      </c>
      <c r="D110" s="27">
        <v>1.2</v>
      </c>
      <c r="E110" s="135"/>
      <c r="F110" s="27">
        <v>1.2</v>
      </c>
      <c r="G110" s="27"/>
      <c r="H110" s="146" t="s">
        <v>145</v>
      </c>
      <c r="I110" s="146">
        <v>77</v>
      </c>
      <c r="J110" s="146">
        <v>0.7</v>
      </c>
      <c r="K110" s="146" t="s">
        <v>30</v>
      </c>
      <c r="L110" s="146">
        <v>27</v>
      </c>
      <c r="M110" s="146">
        <v>32</v>
      </c>
      <c r="N110" s="28">
        <v>290</v>
      </c>
      <c r="O110" s="43" t="s">
        <v>44</v>
      </c>
      <c r="P110" s="91" t="s">
        <v>32</v>
      </c>
      <c r="Q110" s="60" t="s">
        <v>56</v>
      </c>
      <c r="R110" s="27">
        <v>20</v>
      </c>
      <c r="S110" s="28"/>
    </row>
    <row r="111" spans="1:19" s="50" customFormat="1" ht="24">
      <c r="A111" s="29" t="s">
        <v>43</v>
      </c>
      <c r="B111" s="27">
        <v>37</v>
      </c>
      <c r="C111" s="27">
        <v>16</v>
      </c>
      <c r="D111" s="27">
        <v>13.5</v>
      </c>
      <c r="E111" s="135">
        <v>1</v>
      </c>
      <c r="F111" s="27">
        <v>8.5</v>
      </c>
      <c r="G111" s="27"/>
      <c r="H111" s="146" t="s">
        <v>146</v>
      </c>
      <c r="I111" s="146">
        <v>83</v>
      </c>
      <c r="J111" s="146">
        <v>0.7</v>
      </c>
      <c r="K111" s="146" t="s">
        <v>30</v>
      </c>
      <c r="L111" s="146">
        <v>27</v>
      </c>
      <c r="M111" s="146">
        <v>36</v>
      </c>
      <c r="N111" s="27">
        <v>420</v>
      </c>
      <c r="O111" s="43" t="s">
        <v>44</v>
      </c>
      <c r="P111" s="91" t="s">
        <v>32</v>
      </c>
      <c r="Q111" s="60" t="s">
        <v>156</v>
      </c>
      <c r="R111" s="27">
        <v>15</v>
      </c>
      <c r="S111" s="28"/>
    </row>
    <row r="112" spans="1:19" s="50" customFormat="1" ht="24.75">
      <c r="A112" s="29" t="s">
        <v>43</v>
      </c>
      <c r="B112" s="27">
        <v>44</v>
      </c>
      <c r="C112" s="27">
        <v>3</v>
      </c>
      <c r="D112" s="27">
        <v>8.3000000000000007</v>
      </c>
      <c r="E112" s="27">
        <v>1</v>
      </c>
      <c r="F112" s="27">
        <v>5</v>
      </c>
      <c r="G112" s="27"/>
      <c r="H112" s="147" t="s">
        <v>147</v>
      </c>
      <c r="I112" s="146">
        <v>84</v>
      </c>
      <c r="J112" s="146">
        <v>0.6</v>
      </c>
      <c r="K112" s="146" t="s">
        <v>30</v>
      </c>
      <c r="L112" s="146">
        <v>29</v>
      </c>
      <c r="M112" s="146">
        <v>36</v>
      </c>
      <c r="N112" s="27">
        <v>370</v>
      </c>
      <c r="O112" s="43" t="s">
        <v>44</v>
      </c>
      <c r="P112" s="91" t="s">
        <v>32</v>
      </c>
      <c r="Q112" s="60" t="s">
        <v>156</v>
      </c>
      <c r="R112" s="27">
        <v>20</v>
      </c>
      <c r="S112" s="28"/>
    </row>
    <row r="113" spans="1:19" s="50" customFormat="1" ht="24">
      <c r="A113" s="29" t="s">
        <v>43</v>
      </c>
      <c r="B113" s="27">
        <v>44</v>
      </c>
      <c r="C113" s="27">
        <v>6</v>
      </c>
      <c r="D113" s="27">
        <v>2.6</v>
      </c>
      <c r="E113" s="27"/>
      <c r="F113" s="27">
        <v>2.6</v>
      </c>
      <c r="G113" s="27"/>
      <c r="H113" s="146" t="s">
        <v>148</v>
      </c>
      <c r="I113" s="146">
        <v>114</v>
      </c>
      <c r="J113" s="146">
        <v>0.6</v>
      </c>
      <c r="K113" s="146">
        <v>1</v>
      </c>
      <c r="L113" s="146">
        <v>28</v>
      </c>
      <c r="M113" s="146">
        <v>40</v>
      </c>
      <c r="N113" s="27">
        <v>330</v>
      </c>
      <c r="O113" s="43" t="s">
        <v>44</v>
      </c>
      <c r="P113" s="91" t="s">
        <v>32</v>
      </c>
      <c r="Q113" s="60" t="s">
        <v>156</v>
      </c>
      <c r="R113" s="27">
        <v>20</v>
      </c>
      <c r="S113" s="28"/>
    </row>
    <row r="114" spans="1:19" s="50" customFormat="1" ht="24">
      <c r="A114" s="29" t="s">
        <v>43</v>
      </c>
      <c r="B114" s="27">
        <v>44</v>
      </c>
      <c r="C114" s="27">
        <v>8</v>
      </c>
      <c r="D114" s="27">
        <v>7.7</v>
      </c>
      <c r="E114" s="27">
        <v>2</v>
      </c>
      <c r="F114" s="27">
        <v>4</v>
      </c>
      <c r="G114" s="27"/>
      <c r="H114" s="148" t="s">
        <v>149</v>
      </c>
      <c r="I114" s="148">
        <v>84</v>
      </c>
      <c r="J114" s="148">
        <v>0.7</v>
      </c>
      <c r="K114" s="148" t="s">
        <v>30</v>
      </c>
      <c r="L114" s="148">
        <v>28</v>
      </c>
      <c r="M114" s="148">
        <v>32</v>
      </c>
      <c r="N114" s="28">
        <v>370</v>
      </c>
      <c r="O114" s="43" t="s">
        <v>44</v>
      </c>
      <c r="P114" s="91" t="s">
        <v>32</v>
      </c>
      <c r="Q114" s="60" t="s">
        <v>156</v>
      </c>
      <c r="R114" s="27">
        <v>20</v>
      </c>
      <c r="S114" s="28"/>
    </row>
    <row r="115" spans="1:19" s="50" customFormat="1" ht="24">
      <c r="A115" s="29" t="s">
        <v>43</v>
      </c>
      <c r="B115" s="27">
        <v>44</v>
      </c>
      <c r="C115" s="27">
        <v>16</v>
      </c>
      <c r="D115" s="27">
        <v>11</v>
      </c>
      <c r="E115" s="27"/>
      <c r="F115" s="27">
        <v>5</v>
      </c>
      <c r="G115" s="27"/>
      <c r="H115" s="146" t="s">
        <v>141</v>
      </c>
      <c r="I115" s="146">
        <v>104</v>
      </c>
      <c r="J115" s="146">
        <v>0.6</v>
      </c>
      <c r="K115" s="146" t="s">
        <v>30</v>
      </c>
      <c r="L115" s="146">
        <v>30</v>
      </c>
      <c r="M115" s="146">
        <v>36</v>
      </c>
      <c r="N115" s="27">
        <v>340</v>
      </c>
      <c r="O115" s="43" t="s">
        <v>44</v>
      </c>
      <c r="P115" s="91" t="s">
        <v>32</v>
      </c>
      <c r="Q115" s="60" t="s">
        <v>156</v>
      </c>
      <c r="R115" s="27">
        <v>20</v>
      </c>
      <c r="S115" s="28"/>
    </row>
    <row r="116" spans="1:19" s="50" customFormat="1" ht="36">
      <c r="A116" s="29" t="s">
        <v>43</v>
      </c>
      <c r="B116" s="27">
        <v>49</v>
      </c>
      <c r="C116" s="27">
        <v>9</v>
      </c>
      <c r="D116" s="27">
        <v>4.7</v>
      </c>
      <c r="E116" s="135"/>
      <c r="F116" s="27">
        <v>4.7</v>
      </c>
      <c r="G116" s="27"/>
      <c r="H116" s="146" t="s">
        <v>150</v>
      </c>
      <c r="I116" s="146">
        <v>67</v>
      </c>
      <c r="J116" s="146">
        <v>0.8</v>
      </c>
      <c r="K116" s="146" t="s">
        <v>40</v>
      </c>
      <c r="L116" s="146">
        <v>26</v>
      </c>
      <c r="M116" s="146">
        <v>30</v>
      </c>
      <c r="N116" s="27">
        <v>340</v>
      </c>
      <c r="O116" s="43" t="s">
        <v>44</v>
      </c>
      <c r="P116" s="91" t="s">
        <v>32</v>
      </c>
      <c r="Q116" s="60" t="s">
        <v>155</v>
      </c>
      <c r="R116" s="27">
        <v>20</v>
      </c>
      <c r="S116" s="28"/>
    </row>
    <row r="117" spans="1:19" s="50" customFormat="1" ht="36">
      <c r="A117" s="29" t="s">
        <v>43</v>
      </c>
      <c r="B117" s="27">
        <v>49</v>
      </c>
      <c r="C117" s="27">
        <v>18</v>
      </c>
      <c r="D117" s="27">
        <v>3.6</v>
      </c>
      <c r="E117" s="135"/>
      <c r="F117" s="27">
        <v>3.6</v>
      </c>
      <c r="G117" s="27"/>
      <c r="H117" s="146" t="s">
        <v>151</v>
      </c>
      <c r="I117" s="146">
        <v>67</v>
      </c>
      <c r="J117" s="146">
        <v>0.8</v>
      </c>
      <c r="K117" s="146" t="s">
        <v>40</v>
      </c>
      <c r="L117" s="146">
        <v>26</v>
      </c>
      <c r="M117" s="146">
        <v>30</v>
      </c>
      <c r="N117" s="27">
        <v>390</v>
      </c>
      <c r="O117" s="43" t="s">
        <v>44</v>
      </c>
      <c r="P117" s="91" t="s">
        <v>32</v>
      </c>
      <c r="Q117" s="60" t="s">
        <v>155</v>
      </c>
      <c r="R117" s="27">
        <v>15</v>
      </c>
      <c r="S117" s="28"/>
    </row>
    <row r="118" spans="1:19" s="50" customFormat="1" ht="36">
      <c r="A118" s="29" t="s">
        <v>43</v>
      </c>
      <c r="B118" s="27">
        <v>49</v>
      </c>
      <c r="C118" s="27">
        <v>21</v>
      </c>
      <c r="D118" s="27">
        <v>2.4</v>
      </c>
      <c r="E118" s="135"/>
      <c r="F118" s="27">
        <v>2.4</v>
      </c>
      <c r="G118" s="27"/>
      <c r="H118" s="146" t="s">
        <v>152</v>
      </c>
      <c r="I118" s="146">
        <v>67</v>
      </c>
      <c r="J118" s="146">
        <v>0.7</v>
      </c>
      <c r="K118" s="146" t="s">
        <v>40</v>
      </c>
      <c r="L118" s="146">
        <v>27</v>
      </c>
      <c r="M118" s="146">
        <v>32</v>
      </c>
      <c r="N118" s="27">
        <v>400</v>
      </c>
      <c r="O118" s="43" t="s">
        <v>44</v>
      </c>
      <c r="P118" s="91" t="s">
        <v>32</v>
      </c>
      <c r="Q118" s="60" t="s">
        <v>155</v>
      </c>
      <c r="R118" s="27">
        <v>20</v>
      </c>
      <c r="S118" s="28"/>
    </row>
    <row r="119" spans="1:19" s="50" customFormat="1" ht="36.75" thickBot="1">
      <c r="A119" s="29" t="s">
        <v>43</v>
      </c>
      <c r="B119" s="27">
        <v>48</v>
      </c>
      <c r="C119" s="27">
        <v>3</v>
      </c>
      <c r="D119" s="27">
        <v>14</v>
      </c>
      <c r="E119" s="135">
        <v>1</v>
      </c>
      <c r="F119" s="27">
        <v>2</v>
      </c>
      <c r="G119" s="27"/>
      <c r="H119" s="146" t="s">
        <v>153</v>
      </c>
      <c r="I119" s="146">
        <v>114</v>
      </c>
      <c r="J119" s="146">
        <v>0.6</v>
      </c>
      <c r="K119" s="146">
        <v>1</v>
      </c>
      <c r="L119" s="146">
        <v>30</v>
      </c>
      <c r="M119" s="146">
        <v>40</v>
      </c>
      <c r="N119" s="27">
        <v>280</v>
      </c>
      <c r="O119" s="43" t="s">
        <v>44</v>
      </c>
      <c r="P119" s="108" t="s">
        <v>32</v>
      </c>
      <c r="Q119" s="60" t="s">
        <v>155</v>
      </c>
      <c r="R119" s="27">
        <v>20</v>
      </c>
      <c r="S119" s="28"/>
    </row>
    <row r="120" spans="1:19" s="50" customFormat="1" ht="15.75" thickBot="1">
      <c r="A120" s="65" t="s">
        <v>38</v>
      </c>
      <c r="B120" s="66"/>
      <c r="C120" s="66"/>
      <c r="D120" s="66">
        <f>SUM(D106:D119)</f>
        <v>101.60000000000001</v>
      </c>
      <c r="E120" s="134"/>
      <c r="F120" s="66">
        <f t="shared" ref="F120" si="3">SUM(F106:F119)</f>
        <v>52.6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8"/>
      <c r="Q120" s="69"/>
      <c r="R120" s="70"/>
      <c r="S120" s="71"/>
    </row>
    <row r="121" spans="1:19" s="50" customFormat="1" ht="24">
      <c r="A121" s="72" t="s">
        <v>60</v>
      </c>
      <c r="B121" s="109">
        <v>12</v>
      </c>
      <c r="C121" s="109">
        <v>6</v>
      </c>
      <c r="D121" s="109">
        <v>3.7</v>
      </c>
      <c r="E121" s="136"/>
      <c r="F121" s="109">
        <v>3.7</v>
      </c>
      <c r="G121" s="109"/>
      <c r="H121" s="110" t="s">
        <v>111</v>
      </c>
      <c r="I121" s="109">
        <v>73</v>
      </c>
      <c r="J121" s="109">
        <v>0.65</v>
      </c>
      <c r="K121" s="109" t="s">
        <v>41</v>
      </c>
      <c r="L121" s="109">
        <v>25</v>
      </c>
      <c r="M121" s="109">
        <v>28</v>
      </c>
      <c r="N121" s="109">
        <v>280</v>
      </c>
      <c r="O121" s="111" t="s">
        <v>31</v>
      </c>
      <c r="P121" s="112" t="s">
        <v>32</v>
      </c>
      <c r="Q121" s="60" t="s">
        <v>157</v>
      </c>
      <c r="R121" s="109">
        <v>20</v>
      </c>
      <c r="S121" s="73"/>
    </row>
    <row r="122" spans="1:19" s="50" customFormat="1" ht="25.5">
      <c r="A122" s="72" t="s">
        <v>60</v>
      </c>
      <c r="B122" s="109">
        <v>22</v>
      </c>
      <c r="C122" s="109">
        <v>2</v>
      </c>
      <c r="D122" s="113">
        <v>1.5</v>
      </c>
      <c r="E122" s="136"/>
      <c r="F122" s="113">
        <v>1.5</v>
      </c>
      <c r="G122" s="113"/>
      <c r="H122" s="110" t="s">
        <v>112</v>
      </c>
      <c r="I122" s="109">
        <v>108</v>
      </c>
      <c r="J122" s="114">
        <v>0.6</v>
      </c>
      <c r="K122" s="109">
        <v>2</v>
      </c>
      <c r="L122" s="109">
        <v>26</v>
      </c>
      <c r="M122" s="109">
        <v>40</v>
      </c>
      <c r="N122" s="109">
        <v>300</v>
      </c>
      <c r="O122" s="111" t="s">
        <v>31</v>
      </c>
      <c r="P122" s="112" t="s">
        <v>32</v>
      </c>
      <c r="Q122" s="60" t="s">
        <v>157</v>
      </c>
      <c r="R122" s="109">
        <v>15</v>
      </c>
      <c r="S122" s="73"/>
    </row>
    <row r="123" spans="1:19" s="50" customFormat="1" ht="24">
      <c r="A123" s="72" t="s">
        <v>60</v>
      </c>
      <c r="B123" s="109">
        <v>21</v>
      </c>
      <c r="C123" s="109">
        <v>9</v>
      </c>
      <c r="D123" s="113">
        <v>4.0999999999999996</v>
      </c>
      <c r="E123" s="136"/>
      <c r="F123" s="113">
        <v>4.0999999999999996</v>
      </c>
      <c r="G123" s="113"/>
      <c r="H123" s="110" t="s">
        <v>113</v>
      </c>
      <c r="I123" s="109">
        <v>83</v>
      </c>
      <c r="J123" s="114">
        <v>0.7</v>
      </c>
      <c r="K123" s="109">
        <v>1</v>
      </c>
      <c r="L123" s="109">
        <v>26</v>
      </c>
      <c r="M123" s="109">
        <v>32</v>
      </c>
      <c r="N123" s="109">
        <v>340</v>
      </c>
      <c r="O123" s="111" t="s">
        <v>31</v>
      </c>
      <c r="P123" s="112" t="s">
        <v>32</v>
      </c>
      <c r="Q123" s="60" t="s">
        <v>157</v>
      </c>
      <c r="R123" s="109">
        <v>15</v>
      </c>
      <c r="S123" s="73"/>
    </row>
    <row r="124" spans="1:19" s="83" customFormat="1" ht="25.5">
      <c r="A124" s="72" t="s">
        <v>60</v>
      </c>
      <c r="B124" s="109">
        <v>38</v>
      </c>
      <c r="C124" s="109">
        <v>7</v>
      </c>
      <c r="D124" s="113">
        <v>11</v>
      </c>
      <c r="E124" s="136"/>
      <c r="F124" s="113">
        <v>11</v>
      </c>
      <c r="G124" s="113"/>
      <c r="H124" s="110" t="s">
        <v>114</v>
      </c>
      <c r="I124" s="109">
        <v>90</v>
      </c>
      <c r="J124" s="114">
        <v>0.7</v>
      </c>
      <c r="K124" s="109">
        <v>1</v>
      </c>
      <c r="L124" s="109">
        <v>26</v>
      </c>
      <c r="M124" s="109">
        <v>36</v>
      </c>
      <c r="N124" s="109">
        <v>290</v>
      </c>
      <c r="O124" s="111" t="s">
        <v>31</v>
      </c>
      <c r="P124" s="112" t="s">
        <v>32</v>
      </c>
      <c r="Q124" s="60" t="s">
        <v>157</v>
      </c>
      <c r="R124" s="109">
        <v>18</v>
      </c>
      <c r="S124" s="73"/>
    </row>
    <row r="125" spans="1:19" s="50" customFormat="1" ht="25.5">
      <c r="A125" s="72" t="s">
        <v>60</v>
      </c>
      <c r="B125" s="115">
        <v>55</v>
      </c>
      <c r="C125" s="115">
        <v>1</v>
      </c>
      <c r="D125" s="116">
        <v>1.8</v>
      </c>
      <c r="E125" s="137"/>
      <c r="F125" s="116">
        <v>1.8</v>
      </c>
      <c r="G125" s="116"/>
      <c r="H125" s="117" t="s">
        <v>115</v>
      </c>
      <c r="I125" s="115">
        <v>67</v>
      </c>
      <c r="J125" s="118">
        <v>0.7</v>
      </c>
      <c r="K125" s="115" t="s">
        <v>41</v>
      </c>
      <c r="L125" s="115">
        <v>25</v>
      </c>
      <c r="M125" s="115">
        <v>28</v>
      </c>
      <c r="N125" s="115">
        <v>400</v>
      </c>
      <c r="O125" s="111" t="s">
        <v>31</v>
      </c>
      <c r="P125" s="119" t="s">
        <v>32</v>
      </c>
      <c r="Q125" s="60" t="s">
        <v>157</v>
      </c>
      <c r="R125" s="115">
        <v>16</v>
      </c>
      <c r="S125" s="73"/>
    </row>
    <row r="126" spans="1:19" s="50" customFormat="1" ht="26.25" thickBot="1">
      <c r="A126" s="72" t="s">
        <v>60</v>
      </c>
      <c r="B126" s="109">
        <v>55</v>
      </c>
      <c r="C126" s="109">
        <v>9</v>
      </c>
      <c r="D126" s="113">
        <v>4.8</v>
      </c>
      <c r="E126" s="136"/>
      <c r="F126" s="113">
        <v>4.8</v>
      </c>
      <c r="G126" s="113"/>
      <c r="H126" s="110" t="s">
        <v>116</v>
      </c>
      <c r="I126" s="109">
        <v>62</v>
      </c>
      <c r="J126" s="114">
        <v>0.7</v>
      </c>
      <c r="K126" s="109" t="s">
        <v>41</v>
      </c>
      <c r="L126" s="109">
        <v>22</v>
      </c>
      <c r="M126" s="109">
        <v>28</v>
      </c>
      <c r="N126" s="109">
        <v>320</v>
      </c>
      <c r="O126" s="120" t="s">
        <v>31</v>
      </c>
      <c r="P126" s="109" t="s">
        <v>32</v>
      </c>
      <c r="Q126" s="60" t="s">
        <v>157</v>
      </c>
      <c r="R126" s="109">
        <v>16</v>
      </c>
      <c r="S126" s="73"/>
    </row>
    <row r="127" spans="1:19" s="50" customFormat="1" ht="15.75" thickBot="1">
      <c r="A127" s="65" t="s">
        <v>38</v>
      </c>
      <c r="B127" s="66"/>
      <c r="C127" s="66"/>
      <c r="D127" s="66">
        <f>SUM(D121:D126)</f>
        <v>26.900000000000002</v>
      </c>
      <c r="E127" s="134"/>
      <c r="F127" s="66">
        <f>SUM(F121:F126)</f>
        <v>26.900000000000002</v>
      </c>
      <c r="G127" s="66"/>
      <c r="H127" s="66"/>
      <c r="I127" s="66"/>
      <c r="J127" s="66"/>
      <c r="K127" s="66"/>
      <c r="L127" s="66"/>
      <c r="M127" s="66"/>
      <c r="N127" s="66"/>
      <c r="O127" s="66"/>
      <c r="P127" s="68"/>
      <c r="Q127" s="69"/>
      <c r="R127" s="70"/>
      <c r="S127" s="71"/>
    </row>
    <row r="128" spans="1:19" s="50" customFormat="1" ht="24">
      <c r="A128" s="74" t="s">
        <v>29</v>
      </c>
      <c r="B128" s="122">
        <v>4</v>
      </c>
      <c r="C128" s="122">
        <v>3</v>
      </c>
      <c r="D128" s="122">
        <v>5.3</v>
      </c>
      <c r="E128" s="138"/>
      <c r="F128" s="122">
        <f>D128</f>
        <v>5.3</v>
      </c>
      <c r="G128" s="122"/>
      <c r="H128" s="123" t="s">
        <v>117</v>
      </c>
      <c r="I128" s="123">
        <v>58</v>
      </c>
      <c r="J128" s="123" t="s">
        <v>118</v>
      </c>
      <c r="K128" s="123" t="s">
        <v>41</v>
      </c>
      <c r="L128" s="123">
        <v>25</v>
      </c>
      <c r="M128" s="123">
        <v>28</v>
      </c>
      <c r="N128" s="123">
        <v>300</v>
      </c>
      <c r="O128" s="124" t="s">
        <v>31</v>
      </c>
      <c r="P128" s="124" t="s">
        <v>32</v>
      </c>
      <c r="Q128" s="60" t="s">
        <v>157</v>
      </c>
      <c r="R128" s="122">
        <v>20</v>
      </c>
      <c r="S128" s="75"/>
    </row>
    <row r="129" spans="1:19" s="50" customFormat="1" ht="24">
      <c r="A129" s="74" t="s">
        <v>29</v>
      </c>
      <c r="B129" s="122">
        <v>4</v>
      </c>
      <c r="C129" s="122">
        <v>9</v>
      </c>
      <c r="D129" s="122">
        <v>4.5</v>
      </c>
      <c r="E129" s="138"/>
      <c r="F129" s="122">
        <f>D129</f>
        <v>4.5</v>
      </c>
      <c r="G129" s="122"/>
      <c r="H129" s="123" t="s">
        <v>119</v>
      </c>
      <c r="I129" s="123">
        <v>50</v>
      </c>
      <c r="J129" s="123" t="s">
        <v>118</v>
      </c>
      <c r="K129" s="123" t="s">
        <v>41</v>
      </c>
      <c r="L129" s="123">
        <v>21</v>
      </c>
      <c r="M129" s="123">
        <v>24</v>
      </c>
      <c r="N129" s="123">
        <v>300</v>
      </c>
      <c r="O129" s="124" t="s">
        <v>31</v>
      </c>
      <c r="P129" s="124" t="s">
        <v>32</v>
      </c>
      <c r="Q129" s="60" t="s">
        <v>157</v>
      </c>
      <c r="R129" s="122">
        <v>25</v>
      </c>
      <c r="S129" s="75"/>
    </row>
    <row r="130" spans="1:19" s="50" customFormat="1" ht="24">
      <c r="A130" s="74" t="s">
        <v>29</v>
      </c>
      <c r="B130" s="122">
        <v>12</v>
      </c>
      <c r="C130" s="122">
        <v>8</v>
      </c>
      <c r="D130" s="122">
        <v>8.8000000000000007</v>
      </c>
      <c r="E130" s="138">
        <v>1</v>
      </c>
      <c r="F130" s="122">
        <v>3.3</v>
      </c>
      <c r="G130" s="122"/>
      <c r="H130" s="123" t="s">
        <v>120</v>
      </c>
      <c r="I130" s="123">
        <v>59</v>
      </c>
      <c r="J130" s="123" t="s">
        <v>121</v>
      </c>
      <c r="K130" s="123">
        <v>1</v>
      </c>
      <c r="L130" s="123">
        <v>22</v>
      </c>
      <c r="M130" s="123">
        <v>26</v>
      </c>
      <c r="N130" s="123">
        <v>320</v>
      </c>
      <c r="O130" s="124" t="s">
        <v>31</v>
      </c>
      <c r="P130" s="124" t="s">
        <v>32</v>
      </c>
      <c r="Q130" s="60" t="s">
        <v>157</v>
      </c>
      <c r="R130" s="122">
        <v>30</v>
      </c>
      <c r="S130" s="75"/>
    </row>
    <row r="131" spans="1:19" s="50" customFormat="1" ht="24">
      <c r="A131" s="74" t="s">
        <v>29</v>
      </c>
      <c r="B131" s="122">
        <v>12</v>
      </c>
      <c r="C131" s="122">
        <v>11</v>
      </c>
      <c r="D131" s="122">
        <v>7.4</v>
      </c>
      <c r="E131" s="138">
        <v>1</v>
      </c>
      <c r="F131" s="125">
        <v>1</v>
      </c>
      <c r="G131" s="122"/>
      <c r="H131" s="123" t="s">
        <v>122</v>
      </c>
      <c r="I131" s="123">
        <v>45</v>
      </c>
      <c r="J131" s="123" t="s">
        <v>123</v>
      </c>
      <c r="K131" s="123" t="s">
        <v>41</v>
      </c>
      <c r="L131" s="123">
        <v>20</v>
      </c>
      <c r="M131" s="123">
        <v>20</v>
      </c>
      <c r="N131" s="123">
        <v>280</v>
      </c>
      <c r="O131" s="124" t="s">
        <v>31</v>
      </c>
      <c r="P131" s="124" t="s">
        <v>32</v>
      </c>
      <c r="Q131" s="60" t="s">
        <v>157</v>
      </c>
      <c r="R131" s="122">
        <v>30</v>
      </c>
      <c r="S131" s="75"/>
    </row>
    <row r="132" spans="1:19" s="50" customFormat="1" ht="24">
      <c r="A132" s="74" t="s">
        <v>29</v>
      </c>
      <c r="B132" s="122">
        <v>18</v>
      </c>
      <c r="C132" s="122">
        <v>9</v>
      </c>
      <c r="D132" s="125">
        <v>8</v>
      </c>
      <c r="E132" s="138"/>
      <c r="F132" s="122">
        <f>D132</f>
        <v>8</v>
      </c>
      <c r="G132" s="122"/>
      <c r="H132" s="123" t="s">
        <v>124</v>
      </c>
      <c r="I132" s="123">
        <v>53</v>
      </c>
      <c r="J132" s="123" t="s">
        <v>121</v>
      </c>
      <c r="K132" s="123" t="s">
        <v>41</v>
      </c>
      <c r="L132" s="123">
        <v>24</v>
      </c>
      <c r="M132" s="123">
        <v>26</v>
      </c>
      <c r="N132" s="123">
        <v>360</v>
      </c>
      <c r="O132" s="124" t="s">
        <v>31</v>
      </c>
      <c r="P132" s="124" t="s">
        <v>32</v>
      </c>
      <c r="Q132" s="60" t="s">
        <v>157</v>
      </c>
      <c r="R132" s="122">
        <v>25</v>
      </c>
      <c r="S132" s="75"/>
    </row>
    <row r="133" spans="1:19" s="50" customFormat="1" ht="24">
      <c r="A133" s="74" t="s">
        <v>29</v>
      </c>
      <c r="B133" s="122">
        <v>18</v>
      </c>
      <c r="C133" s="122">
        <v>19</v>
      </c>
      <c r="D133" s="122">
        <v>0.8</v>
      </c>
      <c r="E133" s="138"/>
      <c r="F133" s="122">
        <f t="shared" ref="F133:F137" si="4">D133</f>
        <v>0.8</v>
      </c>
      <c r="G133" s="122"/>
      <c r="H133" s="123" t="s">
        <v>125</v>
      </c>
      <c r="I133" s="123">
        <v>48</v>
      </c>
      <c r="J133" s="123" t="s">
        <v>121</v>
      </c>
      <c r="K133" s="123" t="s">
        <v>41</v>
      </c>
      <c r="L133" s="123">
        <v>22</v>
      </c>
      <c r="M133" s="123">
        <v>24</v>
      </c>
      <c r="N133" s="123">
        <v>350</v>
      </c>
      <c r="O133" s="124" t="s">
        <v>31</v>
      </c>
      <c r="P133" s="124" t="s">
        <v>32</v>
      </c>
      <c r="Q133" s="60" t="s">
        <v>157</v>
      </c>
      <c r="R133" s="122">
        <v>25</v>
      </c>
      <c r="S133" s="75"/>
    </row>
    <row r="134" spans="1:19" s="50" customFormat="1" ht="24">
      <c r="A134" s="74" t="s">
        <v>29</v>
      </c>
      <c r="B134" s="122">
        <v>18</v>
      </c>
      <c r="C134" s="122">
        <v>20</v>
      </c>
      <c r="D134" s="122">
        <v>1.3</v>
      </c>
      <c r="E134" s="138"/>
      <c r="F134" s="122">
        <f t="shared" si="4"/>
        <v>1.3</v>
      </c>
      <c r="G134" s="122"/>
      <c r="H134" s="123" t="s">
        <v>126</v>
      </c>
      <c r="I134" s="123">
        <v>62</v>
      </c>
      <c r="J134" s="123" t="s">
        <v>121</v>
      </c>
      <c r="K134" s="123" t="s">
        <v>41</v>
      </c>
      <c r="L134" s="123">
        <v>26</v>
      </c>
      <c r="M134" s="123">
        <v>28</v>
      </c>
      <c r="N134" s="123">
        <v>460</v>
      </c>
      <c r="O134" s="124" t="s">
        <v>31</v>
      </c>
      <c r="P134" s="124" t="s">
        <v>32</v>
      </c>
      <c r="Q134" s="60" t="s">
        <v>157</v>
      </c>
      <c r="R134" s="122">
        <v>30</v>
      </c>
      <c r="S134" s="75"/>
    </row>
    <row r="135" spans="1:19" s="50" customFormat="1" ht="24">
      <c r="A135" s="74" t="s">
        <v>29</v>
      </c>
      <c r="B135" s="122">
        <v>22</v>
      </c>
      <c r="C135" s="122">
        <v>7</v>
      </c>
      <c r="D135" s="122">
        <v>2.2999999999999998</v>
      </c>
      <c r="E135" s="138"/>
      <c r="F135" s="122">
        <f t="shared" si="4"/>
        <v>2.2999999999999998</v>
      </c>
      <c r="G135" s="122"/>
      <c r="H135" s="123" t="s">
        <v>127</v>
      </c>
      <c r="I135" s="123">
        <v>55</v>
      </c>
      <c r="J135" s="123" t="s">
        <v>118</v>
      </c>
      <c r="K135" s="123" t="s">
        <v>41</v>
      </c>
      <c r="L135" s="123">
        <v>23</v>
      </c>
      <c r="M135" s="123">
        <v>26</v>
      </c>
      <c r="N135" s="123">
        <v>230</v>
      </c>
      <c r="O135" s="124" t="s">
        <v>31</v>
      </c>
      <c r="P135" s="124" t="s">
        <v>32</v>
      </c>
      <c r="Q135" s="60" t="s">
        <v>157</v>
      </c>
      <c r="R135" s="122">
        <v>20</v>
      </c>
      <c r="S135" s="75"/>
    </row>
    <row r="136" spans="1:19" s="50" customFormat="1" ht="24">
      <c r="A136" s="74" t="s">
        <v>29</v>
      </c>
      <c r="B136" s="122">
        <v>22</v>
      </c>
      <c r="C136" s="122">
        <v>49</v>
      </c>
      <c r="D136" s="122">
        <v>2.4</v>
      </c>
      <c r="E136" s="138"/>
      <c r="F136" s="122">
        <f t="shared" si="4"/>
        <v>2.4</v>
      </c>
      <c r="G136" s="122"/>
      <c r="H136" s="126" t="s">
        <v>128</v>
      </c>
      <c r="I136" s="126">
        <v>81</v>
      </c>
      <c r="J136" s="126" t="s">
        <v>129</v>
      </c>
      <c r="K136" s="126">
        <v>2</v>
      </c>
      <c r="L136" s="126">
        <v>23</v>
      </c>
      <c r="M136" s="126">
        <v>26</v>
      </c>
      <c r="N136" s="126">
        <v>180</v>
      </c>
      <c r="O136" s="124" t="s">
        <v>31</v>
      </c>
      <c r="P136" s="124" t="s">
        <v>32</v>
      </c>
      <c r="Q136" s="60" t="s">
        <v>157</v>
      </c>
      <c r="R136" s="122">
        <v>25</v>
      </c>
      <c r="S136" s="76"/>
    </row>
    <row r="137" spans="1:19" s="50" customFormat="1" ht="24">
      <c r="A137" s="74" t="s">
        <v>29</v>
      </c>
      <c r="B137" s="122">
        <v>24</v>
      </c>
      <c r="C137" s="122">
        <v>10</v>
      </c>
      <c r="D137" s="122">
        <v>3.2</v>
      </c>
      <c r="E137" s="138"/>
      <c r="F137" s="122">
        <f t="shared" si="4"/>
        <v>3.2</v>
      </c>
      <c r="G137" s="122"/>
      <c r="H137" s="126" t="s">
        <v>130</v>
      </c>
      <c r="I137" s="126">
        <v>65</v>
      </c>
      <c r="J137" s="126" t="s">
        <v>118</v>
      </c>
      <c r="K137" s="126" t="s">
        <v>41</v>
      </c>
      <c r="L137" s="126">
        <v>27</v>
      </c>
      <c r="M137" s="126">
        <v>28</v>
      </c>
      <c r="N137" s="126">
        <v>400</v>
      </c>
      <c r="O137" s="124" t="s">
        <v>31</v>
      </c>
      <c r="P137" s="124" t="s">
        <v>32</v>
      </c>
      <c r="Q137" s="60" t="s">
        <v>157</v>
      </c>
      <c r="R137" s="122">
        <v>30</v>
      </c>
      <c r="S137" s="76"/>
    </row>
    <row r="138" spans="1:19" s="50" customFormat="1" ht="24">
      <c r="A138" s="74" t="s">
        <v>29</v>
      </c>
      <c r="B138" s="122">
        <v>28</v>
      </c>
      <c r="C138" s="122">
        <v>14</v>
      </c>
      <c r="D138" s="122">
        <v>16</v>
      </c>
      <c r="E138" s="138">
        <v>4</v>
      </c>
      <c r="F138" s="125">
        <v>2</v>
      </c>
      <c r="G138" s="122"/>
      <c r="H138" s="126" t="s">
        <v>131</v>
      </c>
      <c r="I138" s="126">
        <v>100</v>
      </c>
      <c r="J138" s="126" t="s">
        <v>129</v>
      </c>
      <c r="K138" s="126">
        <v>1</v>
      </c>
      <c r="L138" s="126">
        <v>28</v>
      </c>
      <c r="M138" s="126">
        <v>40</v>
      </c>
      <c r="N138" s="126">
        <v>370</v>
      </c>
      <c r="O138" s="124" t="s">
        <v>31</v>
      </c>
      <c r="P138" s="124" t="s">
        <v>32</v>
      </c>
      <c r="Q138" s="60" t="s">
        <v>157</v>
      </c>
      <c r="R138" s="122">
        <v>25</v>
      </c>
      <c r="S138" s="76"/>
    </row>
    <row r="139" spans="1:19" s="50" customFormat="1" ht="24">
      <c r="A139" s="74" t="s">
        <v>29</v>
      </c>
      <c r="B139" s="122">
        <v>30</v>
      </c>
      <c r="C139" s="122">
        <v>6</v>
      </c>
      <c r="D139" s="122">
        <v>9.6</v>
      </c>
      <c r="E139" s="138"/>
      <c r="F139" s="122">
        <f>D139</f>
        <v>9.6</v>
      </c>
      <c r="G139" s="122"/>
      <c r="H139" s="126" t="s">
        <v>132</v>
      </c>
      <c r="I139" s="126">
        <v>60</v>
      </c>
      <c r="J139" s="126" t="s">
        <v>118</v>
      </c>
      <c r="K139" s="126" t="s">
        <v>41</v>
      </c>
      <c r="L139" s="126">
        <v>24</v>
      </c>
      <c r="M139" s="126">
        <v>26</v>
      </c>
      <c r="N139" s="126">
        <v>350</v>
      </c>
      <c r="O139" s="124" t="s">
        <v>31</v>
      </c>
      <c r="P139" s="124" t="s">
        <v>32</v>
      </c>
      <c r="Q139" s="60" t="s">
        <v>157</v>
      </c>
      <c r="R139" s="122">
        <v>25</v>
      </c>
      <c r="S139" s="76"/>
    </row>
    <row r="140" spans="1:19" s="50" customFormat="1" ht="24">
      <c r="A140" s="74" t="s">
        <v>29</v>
      </c>
      <c r="B140" s="122">
        <v>30</v>
      </c>
      <c r="C140" s="122">
        <v>9</v>
      </c>
      <c r="D140" s="122">
        <v>9.1</v>
      </c>
      <c r="E140" s="138"/>
      <c r="F140" s="122">
        <f t="shared" ref="F140:F146" si="5">D140</f>
        <v>9.1</v>
      </c>
      <c r="G140" s="122"/>
      <c r="H140" s="126" t="s">
        <v>132</v>
      </c>
      <c r="I140" s="126">
        <v>65</v>
      </c>
      <c r="J140" s="126" t="s">
        <v>118</v>
      </c>
      <c r="K140" s="126" t="s">
        <v>41</v>
      </c>
      <c r="L140" s="126">
        <v>26</v>
      </c>
      <c r="M140" s="126">
        <v>28</v>
      </c>
      <c r="N140" s="126">
        <v>350</v>
      </c>
      <c r="O140" s="124" t="s">
        <v>31</v>
      </c>
      <c r="P140" s="124" t="s">
        <v>32</v>
      </c>
      <c r="Q140" s="60" t="s">
        <v>157</v>
      </c>
      <c r="R140" s="122">
        <v>30</v>
      </c>
      <c r="S140" s="76"/>
    </row>
    <row r="141" spans="1:19" s="50" customFormat="1" ht="24">
      <c r="A141" s="74" t="s">
        <v>29</v>
      </c>
      <c r="B141" s="122">
        <v>32</v>
      </c>
      <c r="C141" s="122">
        <v>6</v>
      </c>
      <c r="D141" s="122">
        <v>1.8</v>
      </c>
      <c r="E141" s="138"/>
      <c r="F141" s="122">
        <f t="shared" si="5"/>
        <v>1.8</v>
      </c>
      <c r="G141" s="122"/>
      <c r="H141" s="126" t="s">
        <v>133</v>
      </c>
      <c r="I141" s="126">
        <v>60</v>
      </c>
      <c r="J141" s="126" t="s">
        <v>118</v>
      </c>
      <c r="K141" s="126" t="s">
        <v>41</v>
      </c>
      <c r="L141" s="126">
        <v>25</v>
      </c>
      <c r="M141" s="126">
        <v>28</v>
      </c>
      <c r="N141" s="126">
        <v>340</v>
      </c>
      <c r="O141" s="124" t="s">
        <v>31</v>
      </c>
      <c r="P141" s="124" t="s">
        <v>32</v>
      </c>
      <c r="Q141" s="60" t="s">
        <v>157</v>
      </c>
      <c r="R141" s="122">
        <v>30</v>
      </c>
      <c r="S141" s="76"/>
    </row>
    <row r="142" spans="1:19" s="50" customFormat="1" ht="24">
      <c r="A142" s="74" t="s">
        <v>29</v>
      </c>
      <c r="B142" s="122">
        <v>34</v>
      </c>
      <c r="C142" s="122">
        <v>30</v>
      </c>
      <c r="D142" s="122">
        <v>3.6</v>
      </c>
      <c r="E142" s="138"/>
      <c r="F142" s="122">
        <f t="shared" si="5"/>
        <v>3.6</v>
      </c>
      <c r="G142" s="122"/>
      <c r="H142" s="126" t="s">
        <v>134</v>
      </c>
      <c r="I142" s="126">
        <v>53</v>
      </c>
      <c r="J142" s="126" t="s">
        <v>118</v>
      </c>
      <c r="K142" s="126" t="s">
        <v>41</v>
      </c>
      <c r="L142" s="126">
        <v>24</v>
      </c>
      <c r="M142" s="126">
        <v>24</v>
      </c>
      <c r="N142" s="126">
        <v>310</v>
      </c>
      <c r="O142" s="124" t="s">
        <v>31</v>
      </c>
      <c r="P142" s="124" t="s">
        <v>32</v>
      </c>
      <c r="Q142" s="60" t="s">
        <v>157</v>
      </c>
      <c r="R142" s="122">
        <v>25</v>
      </c>
      <c r="S142" s="76"/>
    </row>
    <row r="143" spans="1:19" s="50" customFormat="1" ht="24">
      <c r="A143" s="74" t="s">
        <v>29</v>
      </c>
      <c r="B143" s="122">
        <v>35</v>
      </c>
      <c r="C143" s="122">
        <v>23</v>
      </c>
      <c r="D143" s="122">
        <v>4.4000000000000004</v>
      </c>
      <c r="E143" s="138"/>
      <c r="F143" s="122">
        <f t="shared" si="5"/>
        <v>4.4000000000000004</v>
      </c>
      <c r="G143" s="122"/>
      <c r="H143" s="126" t="s">
        <v>135</v>
      </c>
      <c r="I143" s="126">
        <v>73</v>
      </c>
      <c r="J143" s="126" t="s">
        <v>121</v>
      </c>
      <c r="K143" s="126">
        <v>1</v>
      </c>
      <c r="L143" s="126">
        <v>26</v>
      </c>
      <c r="M143" s="126">
        <v>32</v>
      </c>
      <c r="N143" s="126">
        <v>350</v>
      </c>
      <c r="O143" s="124" t="s">
        <v>31</v>
      </c>
      <c r="P143" s="124" t="s">
        <v>32</v>
      </c>
      <c r="Q143" s="60" t="s">
        <v>157</v>
      </c>
      <c r="R143" s="122">
        <v>30</v>
      </c>
      <c r="S143" s="76"/>
    </row>
    <row r="144" spans="1:19" s="50" customFormat="1" ht="24">
      <c r="A144" s="74" t="s">
        <v>29</v>
      </c>
      <c r="B144" s="122">
        <v>35</v>
      </c>
      <c r="C144" s="122">
        <v>29</v>
      </c>
      <c r="D144" s="122">
        <v>1.2</v>
      </c>
      <c r="E144" s="138"/>
      <c r="F144" s="122">
        <f t="shared" si="5"/>
        <v>1.2</v>
      </c>
      <c r="G144" s="122"/>
      <c r="H144" s="126" t="s">
        <v>136</v>
      </c>
      <c r="I144" s="126">
        <v>55</v>
      </c>
      <c r="J144" s="126" t="s">
        <v>121</v>
      </c>
      <c r="K144" s="126" t="s">
        <v>41</v>
      </c>
      <c r="L144" s="126">
        <v>23</v>
      </c>
      <c r="M144" s="126">
        <v>24</v>
      </c>
      <c r="N144" s="126">
        <v>280</v>
      </c>
      <c r="O144" s="124" t="s">
        <v>31</v>
      </c>
      <c r="P144" s="124" t="s">
        <v>32</v>
      </c>
      <c r="Q144" s="60" t="s">
        <v>157</v>
      </c>
      <c r="R144" s="122">
        <v>35</v>
      </c>
      <c r="S144" s="76"/>
    </row>
    <row r="145" spans="1:19" s="50" customFormat="1" ht="24">
      <c r="A145" s="74" t="s">
        <v>29</v>
      </c>
      <c r="B145" s="122">
        <v>35</v>
      </c>
      <c r="C145" s="122">
        <v>31</v>
      </c>
      <c r="D145" s="125">
        <v>2</v>
      </c>
      <c r="E145" s="138"/>
      <c r="F145" s="122">
        <f t="shared" si="5"/>
        <v>2</v>
      </c>
      <c r="G145" s="122"/>
      <c r="H145" s="126" t="s">
        <v>137</v>
      </c>
      <c r="I145" s="126">
        <v>65</v>
      </c>
      <c r="J145" s="126" t="s">
        <v>121</v>
      </c>
      <c r="K145" s="126" t="s">
        <v>41</v>
      </c>
      <c r="L145" s="126">
        <v>25</v>
      </c>
      <c r="M145" s="126">
        <v>28</v>
      </c>
      <c r="N145" s="126">
        <v>430</v>
      </c>
      <c r="O145" s="124" t="s">
        <v>31</v>
      </c>
      <c r="P145" s="124" t="s">
        <v>32</v>
      </c>
      <c r="Q145" s="60" t="s">
        <v>157</v>
      </c>
      <c r="R145" s="122">
        <v>30</v>
      </c>
      <c r="S145" s="76"/>
    </row>
    <row r="146" spans="1:19" s="50" customFormat="1" ht="24.75" thickBot="1">
      <c r="A146" s="74" t="s">
        <v>29</v>
      </c>
      <c r="B146" s="122">
        <v>36</v>
      </c>
      <c r="C146" s="122">
        <v>19</v>
      </c>
      <c r="D146" s="122">
        <v>2.6</v>
      </c>
      <c r="E146" s="138"/>
      <c r="F146" s="122">
        <f t="shared" si="5"/>
        <v>2.6</v>
      </c>
      <c r="G146" s="122"/>
      <c r="H146" s="126" t="s">
        <v>138</v>
      </c>
      <c r="I146" s="126">
        <v>75</v>
      </c>
      <c r="J146" s="126" t="s">
        <v>118</v>
      </c>
      <c r="K146" s="126">
        <v>1</v>
      </c>
      <c r="L146" s="126">
        <v>26</v>
      </c>
      <c r="M146" s="126">
        <v>32</v>
      </c>
      <c r="N146" s="126">
        <v>370</v>
      </c>
      <c r="O146" s="124" t="s">
        <v>31</v>
      </c>
      <c r="P146" s="124" t="s">
        <v>32</v>
      </c>
      <c r="Q146" s="60" t="s">
        <v>157</v>
      </c>
      <c r="R146" s="122">
        <v>30</v>
      </c>
      <c r="S146" s="76"/>
    </row>
    <row r="147" spans="1:19" s="50" customFormat="1" ht="15.75" thickBot="1">
      <c r="A147" s="65" t="s">
        <v>38</v>
      </c>
      <c r="B147" s="66"/>
      <c r="C147" s="66"/>
      <c r="D147" s="77">
        <f>SUM(D128:D146)</f>
        <v>94.299999999999983</v>
      </c>
      <c r="E147" s="134"/>
      <c r="F147" s="77">
        <f>SUM(F128:F146)</f>
        <v>68.400000000000006</v>
      </c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8"/>
      <c r="R147" s="77"/>
      <c r="S147" s="71"/>
    </row>
    <row r="148" spans="1:19" s="50" customFormat="1" ht="24.75" customHeight="1" thickBot="1">
      <c r="A148" s="79" t="s">
        <v>50</v>
      </c>
      <c r="B148" s="80"/>
      <c r="C148" s="80"/>
      <c r="D148" s="81">
        <f>D147+D127+D120+D105+D75+D49</f>
        <v>647.80000000000007</v>
      </c>
      <c r="E148" s="141"/>
      <c r="F148" s="81">
        <f>F147+F127+F120+F105+F75+F49</f>
        <v>386.8</v>
      </c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2"/>
    </row>
    <row r="149" spans="1:19" ht="24.75" customHeight="1">
      <c r="A149" s="35"/>
      <c r="B149" s="37"/>
      <c r="C149" s="37"/>
      <c r="D149" s="36"/>
      <c r="E149" s="142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8"/>
    </row>
    <row r="150" spans="1:19" ht="24.75" customHeight="1">
      <c r="A150" s="35"/>
      <c r="B150" s="40" t="s">
        <v>72</v>
      </c>
      <c r="C150" s="37"/>
      <c r="D150" s="36"/>
      <c r="E150" s="142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8"/>
    </row>
    <row r="151" spans="1:19" ht="24.75" customHeight="1">
      <c r="A151" s="35"/>
      <c r="B151" s="37"/>
      <c r="C151" s="37"/>
      <c r="D151" s="36"/>
      <c r="E151" s="142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8"/>
    </row>
    <row r="152" spans="1:19" ht="24.75" customHeight="1">
      <c r="A152" s="35"/>
      <c r="B152" s="37"/>
      <c r="C152" s="37"/>
      <c r="D152" s="36"/>
      <c r="E152" s="142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8"/>
    </row>
    <row r="153" spans="1:19" ht="24.75" customHeight="1">
      <c r="A153" s="35"/>
      <c r="B153" s="37"/>
      <c r="C153" s="37"/>
      <c r="D153" s="36"/>
      <c r="E153" s="142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8"/>
    </row>
    <row r="154" spans="1:19" s="127" customFormat="1" ht="24.75" customHeight="1">
      <c r="A154" s="35"/>
      <c r="B154" s="37"/>
      <c r="C154" s="37"/>
      <c r="D154" s="36"/>
      <c r="E154" s="142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8"/>
    </row>
    <row r="155" spans="1:19" s="127" customFormat="1" ht="24.75" customHeight="1">
      <c r="A155" s="35"/>
      <c r="B155" s="37"/>
      <c r="C155" s="37"/>
      <c r="D155" s="36"/>
      <c r="E155" s="142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8"/>
    </row>
    <row r="156" spans="1:19" s="127" customFormat="1" ht="24.75" customHeight="1">
      <c r="A156" s="35"/>
      <c r="B156" s="37"/>
      <c r="C156" s="37"/>
      <c r="D156" s="36"/>
      <c r="E156" s="142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8"/>
    </row>
    <row r="157" spans="1:19" s="127" customFormat="1" ht="24.75" customHeight="1">
      <c r="A157" s="35"/>
      <c r="B157" s="37"/>
      <c r="C157" s="37"/>
      <c r="D157" s="36"/>
      <c r="E157" s="142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8"/>
    </row>
    <row r="158" spans="1:19" s="127" customFormat="1" ht="24.75" customHeight="1">
      <c r="A158" s="35"/>
      <c r="B158" s="37"/>
      <c r="C158" s="37"/>
      <c r="D158" s="36"/>
      <c r="E158" s="142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8"/>
    </row>
    <row r="159" spans="1:19" s="127" customFormat="1" ht="24.75" customHeight="1">
      <c r="A159" s="35"/>
      <c r="B159" s="37"/>
      <c r="C159" s="37"/>
      <c r="D159" s="36"/>
      <c r="E159" s="142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8"/>
    </row>
    <row r="160" spans="1:19" s="127" customFormat="1" ht="24.75" customHeight="1">
      <c r="A160" s="35"/>
      <c r="B160" s="37"/>
      <c r="C160" s="37"/>
      <c r="D160" s="36"/>
      <c r="E160" s="142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8"/>
    </row>
    <row r="161" spans="1:19" s="127" customFormat="1" ht="24.75" customHeight="1">
      <c r="A161" s="35"/>
      <c r="B161" s="37"/>
      <c r="C161" s="37"/>
      <c r="D161" s="36"/>
      <c r="E161" s="142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8"/>
    </row>
    <row r="162" spans="1:19" s="127" customFormat="1" ht="24.75" customHeight="1">
      <c r="A162" s="35"/>
      <c r="B162" s="37"/>
      <c r="C162" s="37"/>
      <c r="D162" s="36"/>
      <c r="E162" s="142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8"/>
    </row>
    <row r="163" spans="1:19" s="127" customFormat="1" ht="24.75" customHeight="1">
      <c r="E163" s="144"/>
    </row>
    <row r="164" spans="1:19">
      <c r="A164"/>
      <c r="B164"/>
      <c r="C164"/>
      <c r="D164"/>
      <c r="E164" s="128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>
      <c r="A165"/>
      <c r="B165"/>
      <c r="C165"/>
      <c r="D165"/>
      <c r="E165" s="128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>
      <c r="A166"/>
      <c r="B166"/>
      <c r="C166"/>
      <c r="D166"/>
      <c r="E166" s="128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>
      <c r="A167"/>
      <c r="B167"/>
      <c r="C167"/>
      <c r="D167"/>
      <c r="E167" s="128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>
      <c r="A168"/>
      <c r="B168"/>
      <c r="C168"/>
      <c r="D168"/>
      <c r="E168" s="12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>
      <c r="A169"/>
      <c r="B169"/>
      <c r="C169"/>
      <c r="D169"/>
      <c r="E169" s="128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>
      <c r="A170"/>
      <c r="B170"/>
      <c r="C170"/>
      <c r="D170"/>
      <c r="E170" s="128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>
      <c r="A171"/>
      <c r="B171"/>
      <c r="C171"/>
      <c r="D171"/>
      <c r="E171" s="128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>
      <c r="A172"/>
      <c r="B172"/>
      <c r="C172"/>
      <c r="D172"/>
      <c r="E172" s="128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>
      <c r="A173"/>
      <c r="B173"/>
      <c r="C173"/>
      <c r="D173"/>
      <c r="E173" s="128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>
      <c r="A174"/>
      <c r="B174"/>
      <c r="C174"/>
      <c r="D174"/>
      <c r="E174" s="128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>
      <c r="A175"/>
      <c r="B175"/>
      <c r="C175"/>
      <c r="D175"/>
      <c r="E175" s="128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>
      <c r="A176"/>
      <c r="B176"/>
      <c r="C176"/>
      <c r="D176"/>
      <c r="E176" s="128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>
      <c r="A177"/>
      <c r="B177"/>
      <c r="C177"/>
      <c r="D177"/>
      <c r="E177" s="128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>
      <c r="A178"/>
      <c r="B178"/>
      <c r="C178"/>
      <c r="D178"/>
      <c r="E178" s="12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>
      <c r="A179"/>
      <c r="B179"/>
      <c r="C179"/>
      <c r="D179"/>
      <c r="E179" s="128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>
      <c r="A180"/>
      <c r="B180"/>
      <c r="C180"/>
      <c r="D180"/>
      <c r="E180" s="128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>
      <c r="A181"/>
      <c r="B181"/>
      <c r="C181"/>
      <c r="D181"/>
      <c r="E181" s="128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>
      <c r="A182"/>
      <c r="B182"/>
      <c r="C182"/>
      <c r="D182"/>
      <c r="E182" s="128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>
      <c r="A183"/>
      <c r="B183"/>
      <c r="C183"/>
      <c r="D183"/>
      <c r="E183" s="128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>
      <c r="A184"/>
      <c r="B184"/>
      <c r="C184"/>
      <c r="D184"/>
      <c r="E184" s="128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>
      <c r="A185"/>
      <c r="B185"/>
      <c r="C185"/>
      <c r="D185"/>
      <c r="E185" s="128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>
      <c r="A186"/>
      <c r="B186"/>
      <c r="C186"/>
      <c r="D186"/>
      <c r="E186" s="128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>
      <c r="A187"/>
      <c r="B187"/>
      <c r="C187"/>
      <c r="D187"/>
      <c r="E187" s="128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>
      <c r="A188"/>
      <c r="B188"/>
      <c r="C188"/>
      <c r="D188"/>
      <c r="E188" s="12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>
      <c r="A189"/>
      <c r="B189"/>
      <c r="C189"/>
      <c r="D189"/>
      <c r="E189" s="128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>
      <c r="A190"/>
      <c r="B190"/>
      <c r="C190"/>
      <c r="D190"/>
      <c r="E190" s="128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>
      <c r="A191"/>
      <c r="B191"/>
      <c r="C191"/>
      <c r="D191"/>
      <c r="E191" s="128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>
      <c r="A192"/>
      <c r="B192"/>
      <c r="C192"/>
      <c r="D192"/>
      <c r="E192" s="128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>
      <c r="A193"/>
      <c r="B193"/>
      <c r="C193"/>
      <c r="D193"/>
      <c r="E193" s="128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>
      <c r="A194"/>
      <c r="B194"/>
      <c r="C194"/>
      <c r="D194"/>
      <c r="E194" s="128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>
      <c r="A195"/>
      <c r="B195"/>
      <c r="C195"/>
      <c r="D195"/>
      <c r="E195" s="128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>
      <c r="A196"/>
      <c r="B196"/>
      <c r="C196"/>
      <c r="D196"/>
      <c r="E196" s="128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>
      <c r="A197"/>
      <c r="B197"/>
      <c r="C197"/>
      <c r="D197"/>
      <c r="E197" s="128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>
      <c r="A198"/>
      <c r="B198"/>
      <c r="C198"/>
      <c r="D198"/>
      <c r="E198" s="12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>
      <c r="A199"/>
      <c r="B199"/>
      <c r="C199"/>
      <c r="D199"/>
      <c r="E199" s="128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>
      <c r="A200"/>
      <c r="B200"/>
      <c r="C200"/>
      <c r="D200"/>
      <c r="E200" s="128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>
      <c r="A201"/>
      <c r="B201"/>
      <c r="C201"/>
      <c r="D201"/>
      <c r="E201" s="128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>
      <c r="A202"/>
      <c r="B202"/>
      <c r="C202"/>
      <c r="D202"/>
      <c r="E202" s="128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>
      <c r="A203"/>
      <c r="B203"/>
      <c r="C203"/>
      <c r="D203"/>
      <c r="E203" s="128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>
      <c r="A204"/>
      <c r="B204"/>
      <c r="C204"/>
      <c r="D204"/>
      <c r="E204" s="128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>
      <c r="A205"/>
      <c r="B205"/>
      <c r="C205"/>
      <c r="D205"/>
      <c r="E205" s="128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>
      <c r="A206"/>
      <c r="B206"/>
      <c r="C206"/>
      <c r="D206"/>
      <c r="E206" s="128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32" customFormat="1">
      <c r="E207" s="128"/>
    </row>
    <row r="208" spans="1:19" ht="15" customHeight="1">
      <c r="A208"/>
      <c r="B208"/>
      <c r="C208"/>
      <c r="D208"/>
      <c r="E208" s="12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6.149999999999999" customHeight="1">
      <c r="A209"/>
      <c r="B209"/>
      <c r="C209"/>
      <c r="D209"/>
      <c r="E209" s="128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6.149999999999999" customHeight="1">
      <c r="A210"/>
      <c r="B210"/>
      <c r="C210"/>
      <c r="D210"/>
      <c r="E210" s="128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>
      <c r="A211"/>
      <c r="B211"/>
      <c r="C211"/>
      <c r="D211"/>
      <c r="E211" s="128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>
      <c r="A212"/>
      <c r="B212"/>
      <c r="C212"/>
      <c r="D212"/>
      <c r="E212" s="128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>
      <c r="A213"/>
      <c r="B213"/>
      <c r="C213"/>
      <c r="D213"/>
      <c r="E213" s="128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>
      <c r="A214"/>
      <c r="B214"/>
      <c r="C214"/>
      <c r="D214"/>
      <c r="E214" s="128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>
      <c r="A215"/>
      <c r="B215"/>
      <c r="C215"/>
      <c r="D215"/>
      <c r="E215" s="128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>
      <c r="A216"/>
      <c r="B216"/>
      <c r="C216"/>
      <c r="D216"/>
      <c r="E216" s="128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>
      <c r="A217"/>
      <c r="B217"/>
      <c r="C217"/>
      <c r="D217"/>
      <c r="E217" s="128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>
      <c r="A218"/>
      <c r="B218"/>
      <c r="C218"/>
      <c r="D218"/>
      <c r="E218" s="12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>
      <c r="A219"/>
      <c r="B219"/>
      <c r="C219"/>
      <c r="D219"/>
      <c r="E219" s="128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>
      <c r="A220"/>
      <c r="B220"/>
      <c r="C220"/>
      <c r="D220"/>
      <c r="E220" s="128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>
      <c r="A221"/>
      <c r="B221"/>
      <c r="C221"/>
      <c r="D221"/>
      <c r="E221" s="128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>
      <c r="A222"/>
      <c r="B222"/>
      <c r="C222"/>
      <c r="D222"/>
      <c r="E222" s="128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>
      <c r="A223"/>
      <c r="B223"/>
      <c r="C223"/>
      <c r="D223"/>
      <c r="E223" s="128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>
      <c r="A224"/>
      <c r="B224"/>
      <c r="C224"/>
      <c r="D224"/>
      <c r="E224" s="128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>
      <c r="A225"/>
      <c r="B225"/>
      <c r="C225"/>
      <c r="D225"/>
      <c r="E225" s="128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>
      <c r="A226"/>
      <c r="B226"/>
      <c r="C226"/>
      <c r="D226"/>
      <c r="E226" s="128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>
      <c r="A227"/>
      <c r="B227"/>
      <c r="C227"/>
      <c r="D227"/>
      <c r="E227" s="128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>
      <c r="A228"/>
      <c r="B228"/>
      <c r="C228"/>
      <c r="D228"/>
      <c r="E228" s="1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>
      <c r="A229"/>
      <c r="B229"/>
      <c r="C229"/>
      <c r="D229"/>
      <c r="E229" s="128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>
      <c r="A230"/>
      <c r="B230"/>
      <c r="C230"/>
      <c r="D230"/>
      <c r="E230" s="128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>
      <c r="A231"/>
      <c r="B231"/>
      <c r="C231"/>
      <c r="D231"/>
      <c r="E231" s="128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>
      <c r="A232"/>
      <c r="B232"/>
      <c r="C232"/>
      <c r="D232"/>
      <c r="E232" s="128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>
      <c r="A233"/>
      <c r="B233"/>
      <c r="C233"/>
      <c r="D233"/>
      <c r="E233" s="128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>
      <c r="A234"/>
      <c r="B234"/>
      <c r="C234"/>
      <c r="D234"/>
      <c r="E234" s="128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>
      <c r="A235"/>
      <c r="B235"/>
      <c r="C235"/>
      <c r="D235"/>
      <c r="E235" s="128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>
      <c r="A236"/>
      <c r="B236"/>
      <c r="C236"/>
      <c r="D236"/>
      <c r="E236" s="128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>
      <c r="A237"/>
      <c r="B237"/>
      <c r="C237"/>
      <c r="D237"/>
      <c r="E237" s="128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>
      <c r="A238"/>
      <c r="B238"/>
      <c r="C238"/>
      <c r="D238"/>
      <c r="E238" s="12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>
      <c r="A239"/>
      <c r="B239"/>
      <c r="C239"/>
      <c r="D239"/>
      <c r="E239" s="128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>
      <c r="A240"/>
      <c r="B240"/>
      <c r="C240"/>
      <c r="D240"/>
      <c r="E240" s="128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>
      <c r="A241"/>
      <c r="B241"/>
      <c r="C241"/>
      <c r="D241"/>
      <c r="E241" s="128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>
      <c r="A242"/>
      <c r="B242"/>
      <c r="C242"/>
      <c r="D242"/>
      <c r="E242" s="128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>
      <c r="A243"/>
      <c r="B243"/>
      <c r="C243"/>
      <c r="D243"/>
      <c r="E243" s="128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>
      <c r="A244"/>
      <c r="B244"/>
      <c r="C244"/>
      <c r="D244"/>
      <c r="E244" s="128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>
      <c r="A245"/>
      <c r="B245"/>
      <c r="C245"/>
      <c r="D245"/>
      <c r="E245" s="128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>
      <c r="A246"/>
      <c r="B246"/>
      <c r="C246"/>
      <c r="D246"/>
      <c r="E246" s="128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>
      <c r="A247"/>
      <c r="B247"/>
      <c r="C247"/>
      <c r="D247"/>
      <c r="E247" s="128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>
      <c r="A248"/>
      <c r="B248"/>
      <c r="C248"/>
      <c r="D248"/>
      <c r="E248" s="12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>
      <c r="A249"/>
      <c r="B249"/>
      <c r="C249"/>
      <c r="D249"/>
      <c r="E249" s="128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>
      <c r="A250"/>
      <c r="B250"/>
      <c r="C250"/>
      <c r="D250"/>
      <c r="E250" s="128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</sheetData>
  <mergeCells count="22">
    <mergeCell ref="F19:G19"/>
    <mergeCell ref="O19:O20"/>
    <mergeCell ref="P19:P20"/>
    <mergeCell ref="A17:R17"/>
    <mergeCell ref="Q19:Q20"/>
    <mergeCell ref="R19:R20"/>
    <mergeCell ref="A19:A20"/>
    <mergeCell ref="B19:B20"/>
    <mergeCell ref="C19:C20"/>
    <mergeCell ref="D19:D20"/>
    <mergeCell ref="E19:E20"/>
    <mergeCell ref="S19:S20"/>
    <mergeCell ref="Q2:S2"/>
    <mergeCell ref="Q1:S1"/>
    <mergeCell ref="N4:Q4"/>
    <mergeCell ref="H19:N19"/>
    <mergeCell ref="A7:C7"/>
    <mergeCell ref="A4:F4"/>
    <mergeCell ref="A15:S15"/>
    <mergeCell ref="A16:S16"/>
    <mergeCell ref="A6:F6"/>
    <mergeCell ref="D7:E7"/>
  </mergeCells>
  <pageMargins left="0" right="0" top="0.15748031496062992" bottom="0.15748031496062992" header="0" footer="0"/>
  <pageSetup paperSize="9" scale="92" orientation="landscape" horizontalDpi="180" verticalDpi="18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2018-03-22T08:58:12Z</dcterms:modified>
</cp:coreProperties>
</file>