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/>
  </bookViews>
  <sheets>
    <sheet name="РІВНЕ" sheetId="13" r:id="rId1"/>
  </sheets>
  <definedNames>
    <definedName name="_xlnm._FilterDatabase" localSheetId="0" hidden="1">РІВНЕ!$A$12:$M$59</definedName>
    <definedName name="_xlnm.Print_Area" localSheetId="0">РІВНЕ!$A$1:$M$59</definedName>
  </definedNames>
  <calcPr calcId="124519" concurrentCalc="0"/>
</workbook>
</file>

<file path=xl/calcChain.xml><?xml version="1.0" encoding="utf-8"?>
<calcChain xmlns="http://schemas.openxmlformats.org/spreadsheetml/2006/main">
  <c r="K13" i="13"/>
  <c r="F13"/>
  <c r="E13"/>
  <c r="F44"/>
  <c r="E44"/>
  <c r="D34"/>
  <c r="D33"/>
  <c r="M33"/>
  <c r="M34"/>
  <c r="K59"/>
  <c r="M48"/>
  <c r="D50"/>
  <c r="D58"/>
  <c r="L59"/>
  <c r="J59"/>
  <c r="I59"/>
  <c r="H59"/>
  <c r="G59"/>
  <c r="F59"/>
  <c r="E59"/>
  <c r="M58"/>
  <c r="M57"/>
  <c r="D57"/>
  <c r="M56"/>
  <c r="D56"/>
  <c r="M55"/>
  <c r="D55"/>
  <c r="M54"/>
  <c r="D54"/>
  <c r="M53"/>
  <c r="D53"/>
  <c r="M52"/>
  <c r="D52"/>
  <c r="M51"/>
  <c r="D51"/>
  <c r="M50"/>
  <c r="M49"/>
  <c r="D49"/>
  <c r="D48"/>
  <c r="M47"/>
  <c r="D47"/>
  <c r="M46"/>
  <c r="D46"/>
  <c r="M45"/>
  <c r="D45"/>
  <c r="M44"/>
  <c r="D44"/>
  <c r="M43"/>
  <c r="D43"/>
  <c r="M42"/>
  <c r="D42"/>
  <c r="M41"/>
  <c r="D41"/>
  <c r="M40"/>
  <c r="D40"/>
  <c r="M39"/>
  <c r="D39"/>
  <c r="M38"/>
  <c r="D38"/>
  <c r="M37"/>
  <c r="D37"/>
  <c r="M36"/>
  <c r="D36"/>
  <c r="M35"/>
  <c r="D35"/>
  <c r="M32"/>
  <c r="D32"/>
  <c r="M31"/>
  <c r="D31"/>
  <c r="M30"/>
  <c r="D30"/>
  <c r="M29"/>
  <c r="D29"/>
  <c r="M28"/>
  <c r="D28"/>
  <c r="M27"/>
  <c r="D27"/>
  <c r="M26"/>
  <c r="D26"/>
  <c r="M25"/>
  <c r="D25"/>
  <c r="M24"/>
  <c r="D24"/>
  <c r="M23"/>
  <c r="D23"/>
  <c r="M22"/>
  <c r="D22"/>
  <c r="M21"/>
  <c r="D21"/>
  <c r="M20"/>
  <c r="D20"/>
  <c r="M19"/>
  <c r="D19"/>
  <c r="M18"/>
  <c r="D18"/>
  <c r="M17"/>
  <c r="D17"/>
  <c r="M16"/>
  <c r="D16"/>
  <c r="M15"/>
  <c r="D15"/>
  <c r="M14"/>
  <c r="D14"/>
  <c r="M13"/>
  <c r="D13"/>
  <c r="D59"/>
  <c r="M59"/>
</calcChain>
</file>

<file path=xl/sharedStrings.xml><?xml version="1.0" encoding="utf-8"?>
<sst xmlns="http://schemas.openxmlformats.org/spreadsheetml/2006/main" count="121" uniqueCount="68">
  <si>
    <t>ВИРОБНИЧА ПРОГРАМА*</t>
  </si>
  <si>
    <t>№ пп</t>
  </si>
  <si>
    <t>Назва сортименту</t>
  </si>
  <si>
    <t>Порода</t>
  </si>
  <si>
    <t>Надходження ресурсів (м3)</t>
  </si>
  <si>
    <t>Використання  (м3)</t>
  </si>
  <si>
    <t>Всього (м3)</t>
  </si>
  <si>
    <t>в тому числі</t>
  </si>
  <si>
    <t>На торгах</t>
  </si>
  <si>
    <t>РГК</t>
  </si>
  <si>
    <t>РПЗЛГ</t>
  </si>
  <si>
    <t>Виставлено</t>
  </si>
  <si>
    <t>Продано</t>
  </si>
  <si>
    <t xml:space="preserve">Пиловник </t>
  </si>
  <si>
    <t xml:space="preserve">сосна </t>
  </si>
  <si>
    <t xml:space="preserve">ялина </t>
  </si>
  <si>
    <t xml:space="preserve">ялиця </t>
  </si>
  <si>
    <t xml:space="preserve">модрина </t>
  </si>
  <si>
    <t xml:space="preserve">т/л </t>
  </si>
  <si>
    <t>дуб</t>
  </si>
  <si>
    <t>бук</t>
  </si>
  <si>
    <t>ясен</t>
  </si>
  <si>
    <t>клен</t>
  </si>
  <si>
    <t>граб</t>
  </si>
  <si>
    <t>берест</t>
  </si>
  <si>
    <t>береза</t>
  </si>
  <si>
    <t>м/л</t>
  </si>
  <si>
    <t>вільха</t>
  </si>
  <si>
    <t>осика</t>
  </si>
  <si>
    <t xml:space="preserve">Фансировина для стругння </t>
  </si>
  <si>
    <t xml:space="preserve">Фансировина для лущіння </t>
  </si>
  <si>
    <t xml:space="preserve">вільха </t>
  </si>
  <si>
    <t xml:space="preserve">Будівельний ліс </t>
  </si>
  <si>
    <t>Баланси</t>
  </si>
  <si>
    <t>хв</t>
  </si>
  <si>
    <t xml:space="preserve">Баланси </t>
  </si>
  <si>
    <t>тл</t>
  </si>
  <si>
    <t xml:space="preserve">береза </t>
  </si>
  <si>
    <t xml:space="preserve">Рудстойка </t>
  </si>
  <si>
    <t xml:space="preserve">Техсировина </t>
  </si>
  <si>
    <t>мл</t>
  </si>
  <si>
    <t xml:space="preserve">Техсировина для ВТП </t>
  </si>
  <si>
    <t xml:space="preserve">хв </t>
  </si>
  <si>
    <t xml:space="preserve">Підтоварник </t>
  </si>
  <si>
    <t>Тарний кряж</t>
  </si>
  <si>
    <t xml:space="preserve">Дрова паливні </t>
  </si>
  <si>
    <t xml:space="preserve">потреби </t>
  </si>
  <si>
    <t xml:space="preserve">На власні </t>
  </si>
  <si>
    <t xml:space="preserve">Згідно </t>
  </si>
  <si>
    <t>колективних</t>
  </si>
  <si>
    <t xml:space="preserve"> договорів та </t>
  </si>
  <si>
    <t>заб.соц.сфери</t>
  </si>
  <si>
    <t xml:space="preserve">на </t>
  </si>
  <si>
    <t xml:space="preserve">власну </t>
  </si>
  <si>
    <t xml:space="preserve">переробку </t>
  </si>
  <si>
    <t xml:space="preserve">Вільні </t>
  </si>
  <si>
    <t>залишки</t>
  </si>
  <si>
    <t>тополя</t>
  </si>
  <si>
    <t xml:space="preserve">Форма 1 - КЛ </t>
  </si>
  <si>
    <t>Резерв КТ</t>
  </si>
  <si>
    <t>т/л  інші</t>
  </si>
  <si>
    <t xml:space="preserve">т/л  </t>
  </si>
  <si>
    <t>всі породи</t>
  </si>
  <si>
    <t xml:space="preserve">Разом </t>
  </si>
  <si>
    <t>по Рівненському ОУЛМГ</t>
  </si>
  <si>
    <t>дуб черв</t>
  </si>
  <si>
    <t>черешня</t>
  </si>
  <si>
    <t>на 3 квартал 2017 року по використанню лісоматеріалів необроблених по ( м.куб. )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</si>
</sst>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i/>
      <sz val="11"/>
      <color rgb="FF7030A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Fill="1"/>
    <xf numFmtId="0" fontId="1" fillId="0" borderId="0" xfId="0" applyFont="1" applyFill="1"/>
    <xf numFmtId="0" fontId="8" fillId="0" borderId="0" xfId="0" applyFont="1" applyFill="1" applyAlignment="1"/>
    <xf numFmtId="0" fontId="0" fillId="0" borderId="0" xfId="0" applyFill="1" applyAlignment="1"/>
    <xf numFmtId="0" fontId="0" fillId="0" borderId="0" xfId="0" applyFill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2" borderId="0" xfId="0" applyFill="1"/>
    <xf numFmtId="0" fontId="3" fillId="0" borderId="0" xfId="0" applyFont="1" applyFill="1" applyAlignment="1"/>
    <xf numFmtId="0" fontId="5" fillId="0" borderId="0" xfId="0" applyFont="1" applyFill="1" applyBorder="1" applyAlignment="1" applyProtection="1">
      <protection locked="0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5" xfId="0" applyFill="1" applyBorder="1"/>
    <xf numFmtId="0" fontId="0" fillId="0" borderId="14" xfId="0" applyFill="1" applyBorder="1"/>
    <xf numFmtId="0" fontId="0" fillId="0" borderId="16" xfId="0" applyFill="1" applyBorder="1"/>
    <xf numFmtId="0" fontId="3" fillId="0" borderId="17" xfId="0" applyFont="1" applyFill="1" applyBorder="1"/>
    <xf numFmtId="0" fontId="1" fillId="0" borderId="17" xfId="0" applyFont="1" applyFill="1" applyBorder="1"/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0" xfId="0" applyFont="1" applyFill="1"/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/>
    <xf numFmtId="0" fontId="11" fillId="0" borderId="0" xfId="0" applyFont="1" applyFill="1" applyBorder="1" applyAlignment="1" applyProtection="1">
      <protection locked="0"/>
    </xf>
    <xf numFmtId="0" fontId="6" fillId="0" borderId="8" xfId="0" applyFont="1" applyFill="1" applyBorder="1"/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10" xfId="0" applyFont="1" applyFill="1" applyBorder="1"/>
    <xf numFmtId="0" fontId="6" fillId="3" borderId="0" xfId="0" applyFont="1" applyFill="1"/>
    <xf numFmtId="0" fontId="0" fillId="3" borderId="0" xfId="0" applyFill="1"/>
    <xf numFmtId="0" fontId="6" fillId="4" borderId="0" xfId="0" applyFont="1" applyFill="1"/>
    <xf numFmtId="0" fontId="0" fillId="4" borderId="0" xfId="0" applyFill="1"/>
    <xf numFmtId="0" fontId="1" fillId="4" borderId="0" xfId="0" applyFont="1" applyFill="1"/>
    <xf numFmtId="0" fontId="6" fillId="0" borderId="14" xfId="0" applyFont="1" applyFill="1" applyBorder="1"/>
    <xf numFmtId="0" fontId="1" fillId="0" borderId="14" xfId="0" applyFont="1" applyFill="1" applyBorder="1"/>
    <xf numFmtId="0" fontId="3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view="pageBreakPreview" zoomScale="85" zoomScaleNormal="80" zoomScaleSheetLayoutView="85" workbookViewId="0">
      <pane xSplit="3" ySplit="12" topLeftCell="D13" activePane="bottomRight" state="frozen"/>
      <selection pane="topRight" activeCell="D1" sqref="D1"/>
      <selection pane="bottomLeft" activeCell="A12" sqref="A12"/>
      <selection pane="bottomRight" activeCell="L50" sqref="L50"/>
    </sheetView>
  </sheetViews>
  <sheetFormatPr defaultRowHeight="12.75"/>
  <cols>
    <col min="1" max="1" width="5" style="1" customWidth="1"/>
    <col min="2" max="2" width="26.140625" style="1" bestFit="1" customWidth="1"/>
    <col min="3" max="3" width="14.140625" style="2" customWidth="1"/>
    <col min="4" max="4" width="16.7109375" style="23" customWidth="1"/>
    <col min="5" max="10" width="16.7109375" style="1" customWidth="1"/>
    <col min="11" max="11" width="16.7109375" style="23" customWidth="1"/>
    <col min="12" max="12" width="16.7109375" style="1" customWidth="1"/>
    <col min="13" max="13" width="16" style="1" customWidth="1"/>
    <col min="14" max="16384" width="9.140625" style="1"/>
  </cols>
  <sheetData>
    <row r="1" spans="1:14">
      <c r="D1" s="1"/>
      <c r="K1" s="24" t="s">
        <v>58</v>
      </c>
      <c r="L1" s="4"/>
      <c r="M1" s="4"/>
    </row>
    <row r="2" spans="1:14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4">
      <c r="A3" s="71" t="s">
        <v>67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4" ht="18">
      <c r="A4" s="5"/>
      <c r="B4" s="5"/>
      <c r="C4" s="6"/>
      <c r="D4" s="25" t="s">
        <v>64</v>
      </c>
      <c r="E4" s="5"/>
      <c r="F4" s="5"/>
      <c r="G4" s="5"/>
      <c r="H4" s="5"/>
      <c r="I4" s="5"/>
      <c r="J4" s="5"/>
      <c r="K4" s="5"/>
      <c r="L4" s="41"/>
      <c r="M4" s="5"/>
    </row>
    <row r="5" spans="1:14" ht="13.5" thickBot="1">
      <c r="A5" s="5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s="7" customFormat="1">
      <c r="A6" s="72" t="s">
        <v>1</v>
      </c>
      <c r="B6" s="74" t="s">
        <v>2</v>
      </c>
      <c r="C6" s="75" t="s">
        <v>3</v>
      </c>
      <c r="D6" s="61" t="s">
        <v>4</v>
      </c>
      <c r="E6" s="77"/>
      <c r="F6" s="78"/>
      <c r="G6" s="61" t="s">
        <v>5</v>
      </c>
      <c r="H6" s="62"/>
      <c r="I6" s="62"/>
      <c r="J6" s="62"/>
      <c r="K6" s="62"/>
      <c r="L6" s="63"/>
      <c r="M6" s="26"/>
    </row>
    <row r="7" spans="1:14" s="7" customFormat="1">
      <c r="A7" s="73"/>
      <c r="B7" s="65"/>
      <c r="C7" s="76"/>
      <c r="D7" s="64" t="s">
        <v>6</v>
      </c>
      <c r="E7" s="65" t="s">
        <v>7</v>
      </c>
      <c r="F7" s="66"/>
      <c r="G7" s="8" t="s">
        <v>47</v>
      </c>
      <c r="H7" s="9" t="s">
        <v>48</v>
      </c>
      <c r="I7" s="10" t="s">
        <v>52</v>
      </c>
      <c r="J7" s="11"/>
      <c r="K7" s="67" t="s">
        <v>8</v>
      </c>
      <c r="L7" s="66"/>
      <c r="M7" s="27" t="s">
        <v>55</v>
      </c>
    </row>
    <row r="8" spans="1:14" s="7" customFormat="1">
      <c r="A8" s="73"/>
      <c r="B8" s="65"/>
      <c r="C8" s="76"/>
      <c r="D8" s="64"/>
      <c r="E8" s="65" t="s">
        <v>9</v>
      </c>
      <c r="F8" s="66" t="s">
        <v>10</v>
      </c>
      <c r="G8" s="13" t="s">
        <v>46</v>
      </c>
      <c r="H8" s="14" t="s">
        <v>49</v>
      </c>
      <c r="I8" s="12" t="s">
        <v>53</v>
      </c>
      <c r="J8" s="15" t="s">
        <v>59</v>
      </c>
      <c r="K8" s="68" t="s">
        <v>11</v>
      </c>
      <c r="L8" s="69" t="s">
        <v>12</v>
      </c>
      <c r="M8" s="27" t="s">
        <v>56</v>
      </c>
    </row>
    <row r="9" spans="1:14" s="7" customFormat="1">
      <c r="A9" s="73"/>
      <c r="B9" s="65"/>
      <c r="C9" s="76"/>
      <c r="D9" s="64"/>
      <c r="E9" s="65"/>
      <c r="F9" s="66"/>
      <c r="G9" s="16"/>
      <c r="H9" s="14" t="s">
        <v>50</v>
      </c>
      <c r="I9" s="12" t="s">
        <v>54</v>
      </c>
      <c r="J9" s="15"/>
      <c r="K9" s="68"/>
      <c r="L9" s="69"/>
      <c r="M9" s="28"/>
    </row>
    <row r="10" spans="1:14" s="7" customFormat="1">
      <c r="A10" s="73"/>
      <c r="B10" s="65"/>
      <c r="C10" s="76"/>
      <c r="D10" s="64"/>
      <c r="E10" s="65"/>
      <c r="F10" s="66"/>
      <c r="G10" s="17"/>
      <c r="H10" s="17" t="s">
        <v>51</v>
      </c>
      <c r="I10" s="18"/>
      <c r="J10" s="19"/>
      <c r="K10" s="68"/>
      <c r="L10" s="69"/>
      <c r="M10" s="29"/>
    </row>
    <row r="11" spans="1:14" s="7" customFormat="1">
      <c r="A11" s="50"/>
      <c r="B11" s="46"/>
      <c r="C11" s="51"/>
      <c r="D11" s="52"/>
      <c r="E11" s="46"/>
      <c r="F11" s="47"/>
      <c r="G11" s="17"/>
      <c r="H11" s="17"/>
      <c r="I11" s="18"/>
      <c r="J11" s="19"/>
      <c r="K11" s="48"/>
      <c r="L11" s="49"/>
      <c r="M11" s="29"/>
    </row>
    <row r="12" spans="1:14">
      <c r="A12" s="30">
        <v>1</v>
      </c>
      <c r="B12" s="20">
        <v>2</v>
      </c>
      <c r="C12" s="21">
        <v>3</v>
      </c>
      <c r="D12" s="20">
        <v>4</v>
      </c>
      <c r="E12" s="20">
        <v>5</v>
      </c>
      <c r="F12" s="20">
        <v>6</v>
      </c>
      <c r="G12" s="22">
        <v>7</v>
      </c>
      <c r="H12" s="22">
        <v>8</v>
      </c>
      <c r="I12" s="22">
        <v>9</v>
      </c>
      <c r="J12" s="22">
        <v>10</v>
      </c>
      <c r="K12" s="20">
        <v>11</v>
      </c>
      <c r="L12" s="20">
        <v>12</v>
      </c>
      <c r="M12" s="31">
        <v>13</v>
      </c>
    </row>
    <row r="13" spans="1:14" s="55" customFormat="1">
      <c r="A13" s="32">
        <v>1</v>
      </c>
      <c r="B13" s="42" t="s">
        <v>13</v>
      </c>
      <c r="C13" s="42" t="s">
        <v>14</v>
      </c>
      <c r="D13" s="37">
        <f t="shared" ref="D13:D58" si="0">E13+F13</f>
        <v>106160</v>
      </c>
      <c r="E13" s="37">
        <f>63580+1070</f>
        <v>64650</v>
      </c>
      <c r="F13" s="37">
        <f>40730+780</f>
        <v>41510</v>
      </c>
      <c r="G13" s="37">
        <v>3370</v>
      </c>
      <c r="H13" s="37">
        <v>2140</v>
      </c>
      <c r="I13" s="37">
        <v>12800</v>
      </c>
      <c r="J13" s="37"/>
      <c r="K13" s="37">
        <f>86000+1850</f>
        <v>87850</v>
      </c>
      <c r="L13" s="37">
        <v>68770</v>
      </c>
      <c r="M13" s="39">
        <f>K13-L13</f>
        <v>19080</v>
      </c>
      <c r="N13" s="54"/>
    </row>
    <row r="14" spans="1:14">
      <c r="A14" s="33">
        <v>2</v>
      </c>
      <c r="B14" s="40" t="s">
        <v>13</v>
      </c>
      <c r="C14" s="40" t="s">
        <v>15</v>
      </c>
      <c r="D14" s="37">
        <f t="shared" si="0"/>
        <v>0</v>
      </c>
      <c r="E14" s="37"/>
      <c r="F14" s="37"/>
      <c r="G14" s="37"/>
      <c r="H14" s="37"/>
      <c r="I14" s="37"/>
      <c r="J14" s="37"/>
      <c r="K14" s="37"/>
      <c r="L14" s="37"/>
      <c r="M14" s="39">
        <f t="shared" ref="M14:M58" si="1">K14-L14</f>
        <v>0</v>
      </c>
      <c r="N14" s="38"/>
    </row>
    <row r="15" spans="1:14">
      <c r="A15" s="33">
        <v>3</v>
      </c>
      <c r="B15" s="40" t="s">
        <v>13</v>
      </c>
      <c r="C15" s="40" t="s">
        <v>16</v>
      </c>
      <c r="D15" s="37">
        <f t="shared" si="0"/>
        <v>0</v>
      </c>
      <c r="E15" s="37"/>
      <c r="F15" s="37"/>
      <c r="G15" s="37"/>
      <c r="H15" s="37"/>
      <c r="I15" s="37"/>
      <c r="J15" s="37"/>
      <c r="K15" s="37"/>
      <c r="L15" s="37"/>
      <c r="M15" s="39">
        <f t="shared" si="1"/>
        <v>0</v>
      </c>
      <c r="N15" s="38"/>
    </row>
    <row r="16" spans="1:14">
      <c r="A16" s="33">
        <v>4</v>
      </c>
      <c r="B16" s="40" t="s">
        <v>13</v>
      </c>
      <c r="C16" s="40" t="s">
        <v>17</v>
      </c>
      <c r="D16" s="37">
        <f t="shared" si="0"/>
        <v>0</v>
      </c>
      <c r="E16" s="37"/>
      <c r="F16" s="37"/>
      <c r="G16" s="37"/>
      <c r="H16" s="37"/>
      <c r="I16" s="37"/>
      <c r="J16" s="37"/>
      <c r="K16" s="37"/>
      <c r="L16" s="37"/>
      <c r="M16" s="39">
        <f t="shared" si="1"/>
        <v>0</v>
      </c>
      <c r="N16" s="38"/>
    </row>
    <row r="17" spans="1:14" s="55" customFormat="1">
      <c r="A17" s="33">
        <v>5</v>
      </c>
      <c r="B17" s="40" t="s">
        <v>13</v>
      </c>
      <c r="C17" s="40" t="s">
        <v>19</v>
      </c>
      <c r="D17" s="37">
        <f t="shared" si="0"/>
        <v>1840</v>
      </c>
      <c r="E17" s="37">
        <v>1645</v>
      </c>
      <c r="F17" s="37">
        <v>195</v>
      </c>
      <c r="G17" s="37"/>
      <c r="H17" s="37"/>
      <c r="I17" s="37">
        <v>360</v>
      </c>
      <c r="J17" s="37"/>
      <c r="K17" s="37">
        <v>1480</v>
      </c>
      <c r="L17" s="37">
        <v>1480</v>
      </c>
      <c r="M17" s="39">
        <f t="shared" si="1"/>
        <v>0</v>
      </c>
      <c r="N17" s="54"/>
    </row>
    <row r="18" spans="1:14">
      <c r="A18" s="33">
        <v>6</v>
      </c>
      <c r="B18" s="40" t="s">
        <v>13</v>
      </c>
      <c r="C18" s="40" t="s">
        <v>20</v>
      </c>
      <c r="D18" s="37">
        <f t="shared" si="0"/>
        <v>0</v>
      </c>
      <c r="E18" s="37"/>
      <c r="F18" s="37"/>
      <c r="G18" s="37"/>
      <c r="H18" s="37"/>
      <c r="I18" s="37"/>
      <c r="J18" s="37"/>
      <c r="K18" s="37"/>
      <c r="L18" s="37"/>
      <c r="M18" s="39">
        <f t="shared" si="1"/>
        <v>0</v>
      </c>
      <c r="N18" s="38"/>
    </row>
    <row r="19" spans="1:14">
      <c r="A19" s="33">
        <v>7</v>
      </c>
      <c r="B19" s="40" t="s">
        <v>13</v>
      </c>
      <c r="C19" s="40" t="s">
        <v>21</v>
      </c>
      <c r="D19" s="37">
        <f t="shared" si="0"/>
        <v>170</v>
      </c>
      <c r="E19" s="37">
        <v>140</v>
      </c>
      <c r="F19" s="37">
        <v>30</v>
      </c>
      <c r="G19" s="37"/>
      <c r="H19" s="37"/>
      <c r="I19" s="37"/>
      <c r="J19" s="37"/>
      <c r="K19" s="37">
        <v>170</v>
      </c>
      <c r="L19" s="37">
        <v>165</v>
      </c>
      <c r="M19" s="39">
        <f t="shared" si="1"/>
        <v>5</v>
      </c>
      <c r="N19" s="38"/>
    </row>
    <row r="20" spans="1:14">
      <c r="A20" s="33">
        <v>8</v>
      </c>
      <c r="B20" s="40" t="s">
        <v>13</v>
      </c>
      <c r="C20" s="40" t="s">
        <v>22</v>
      </c>
      <c r="D20" s="37">
        <f t="shared" si="0"/>
        <v>0</v>
      </c>
      <c r="E20" s="37"/>
      <c r="F20" s="37"/>
      <c r="G20" s="37"/>
      <c r="H20" s="37"/>
      <c r="I20" s="37"/>
      <c r="J20" s="37"/>
      <c r="K20" s="37"/>
      <c r="L20" s="37"/>
      <c r="M20" s="39">
        <f t="shared" si="1"/>
        <v>0</v>
      </c>
      <c r="N20" s="38"/>
    </row>
    <row r="21" spans="1:14">
      <c r="A21" s="33">
        <v>9</v>
      </c>
      <c r="B21" s="40" t="s">
        <v>13</v>
      </c>
      <c r="C21" s="40" t="s">
        <v>23</v>
      </c>
      <c r="D21" s="37">
        <f t="shared" si="0"/>
        <v>0</v>
      </c>
      <c r="E21" s="37"/>
      <c r="F21" s="37"/>
      <c r="G21" s="37"/>
      <c r="H21" s="37"/>
      <c r="I21" s="37"/>
      <c r="J21" s="37"/>
      <c r="K21" s="37"/>
      <c r="L21" s="37"/>
      <c r="M21" s="39">
        <f t="shared" si="1"/>
        <v>0</v>
      </c>
      <c r="N21" s="38"/>
    </row>
    <row r="22" spans="1:14">
      <c r="A22" s="33">
        <v>10</v>
      </c>
      <c r="B22" s="40" t="s">
        <v>13</v>
      </c>
      <c r="C22" s="40" t="s">
        <v>24</v>
      </c>
      <c r="D22" s="37">
        <f t="shared" si="0"/>
        <v>0</v>
      </c>
      <c r="E22" s="37"/>
      <c r="F22" s="37"/>
      <c r="G22" s="37"/>
      <c r="H22" s="37"/>
      <c r="I22" s="37"/>
      <c r="J22" s="37"/>
      <c r="K22" s="37"/>
      <c r="L22" s="37"/>
      <c r="M22" s="39">
        <f t="shared" si="1"/>
        <v>0</v>
      </c>
      <c r="N22" s="38"/>
    </row>
    <row r="23" spans="1:14">
      <c r="A23" s="33">
        <v>11</v>
      </c>
      <c r="B23" s="40" t="s">
        <v>13</v>
      </c>
      <c r="C23" s="40" t="s">
        <v>25</v>
      </c>
      <c r="D23" s="37">
        <f t="shared" si="0"/>
        <v>0</v>
      </c>
      <c r="E23" s="37"/>
      <c r="F23" s="37"/>
      <c r="G23" s="37"/>
      <c r="H23" s="37"/>
      <c r="I23" s="37"/>
      <c r="J23" s="37"/>
      <c r="K23" s="37"/>
      <c r="L23" s="37"/>
      <c r="M23" s="39">
        <f t="shared" si="1"/>
        <v>0</v>
      </c>
      <c r="N23" s="38"/>
    </row>
    <row r="24" spans="1:14" s="55" customFormat="1">
      <c r="A24" s="33">
        <v>12</v>
      </c>
      <c r="B24" s="40" t="s">
        <v>13</v>
      </c>
      <c r="C24" s="40" t="s">
        <v>27</v>
      </c>
      <c r="D24" s="37">
        <f t="shared" si="0"/>
        <v>30</v>
      </c>
      <c r="E24" s="37">
        <v>30</v>
      </c>
      <c r="F24" s="37"/>
      <c r="G24" s="37"/>
      <c r="H24" s="37"/>
      <c r="I24" s="37"/>
      <c r="J24" s="37"/>
      <c r="K24" s="37">
        <v>30</v>
      </c>
      <c r="L24" s="37">
        <v>30</v>
      </c>
      <c r="M24" s="39">
        <f t="shared" si="1"/>
        <v>0</v>
      </c>
      <c r="N24" s="54"/>
    </row>
    <row r="25" spans="1:14" s="55" customFormat="1">
      <c r="A25" s="33">
        <v>13</v>
      </c>
      <c r="B25" s="40" t="s">
        <v>13</v>
      </c>
      <c r="C25" s="40" t="s">
        <v>28</v>
      </c>
      <c r="D25" s="37">
        <f t="shared" si="0"/>
        <v>1380</v>
      </c>
      <c r="E25" s="37">
        <v>1210</v>
      </c>
      <c r="F25" s="37">
        <v>170</v>
      </c>
      <c r="G25" s="37"/>
      <c r="H25" s="37"/>
      <c r="I25" s="37"/>
      <c r="J25" s="37"/>
      <c r="K25" s="37">
        <v>1380</v>
      </c>
      <c r="L25" s="37">
        <v>1370</v>
      </c>
      <c r="M25" s="39">
        <f t="shared" si="1"/>
        <v>10</v>
      </c>
      <c r="N25" s="54"/>
    </row>
    <row r="26" spans="1:14">
      <c r="A26" s="33">
        <v>14</v>
      </c>
      <c r="B26" s="40" t="s">
        <v>13</v>
      </c>
      <c r="C26" s="40" t="s">
        <v>66</v>
      </c>
      <c r="D26" s="37">
        <f t="shared" si="0"/>
        <v>0</v>
      </c>
      <c r="E26" s="37"/>
      <c r="F26" s="37"/>
      <c r="G26" s="37"/>
      <c r="H26" s="37"/>
      <c r="I26" s="37"/>
      <c r="J26" s="37"/>
      <c r="K26" s="37"/>
      <c r="L26" s="37"/>
      <c r="M26" s="39">
        <f t="shared" si="1"/>
        <v>0</v>
      </c>
      <c r="N26" s="38"/>
    </row>
    <row r="27" spans="1:14" ht="13.5" customHeight="1">
      <c r="A27" s="33">
        <v>15</v>
      </c>
      <c r="B27" s="40" t="s">
        <v>13</v>
      </c>
      <c r="C27" s="45" t="s">
        <v>65</v>
      </c>
      <c r="D27" s="37">
        <f t="shared" si="0"/>
        <v>0</v>
      </c>
      <c r="E27" s="37"/>
      <c r="F27" s="37"/>
      <c r="G27" s="37"/>
      <c r="H27" s="37"/>
      <c r="I27" s="37"/>
      <c r="J27" s="37"/>
      <c r="K27" s="37"/>
      <c r="L27" s="37"/>
      <c r="M27" s="39">
        <f t="shared" si="1"/>
        <v>0</v>
      </c>
      <c r="N27" s="38"/>
    </row>
    <row r="28" spans="1:14" s="55" customFormat="1">
      <c r="A28" s="33">
        <v>16</v>
      </c>
      <c r="B28" s="40" t="s">
        <v>29</v>
      </c>
      <c r="C28" s="40" t="s">
        <v>19</v>
      </c>
      <c r="D28" s="37">
        <f t="shared" si="0"/>
        <v>130</v>
      </c>
      <c r="E28" s="37">
        <v>130</v>
      </c>
      <c r="F28" s="37"/>
      <c r="G28" s="37"/>
      <c r="H28" s="37"/>
      <c r="I28" s="37"/>
      <c r="J28" s="37"/>
      <c r="K28" s="37">
        <v>130</v>
      </c>
      <c r="L28" s="37">
        <v>130</v>
      </c>
      <c r="M28" s="39">
        <f t="shared" si="1"/>
        <v>0</v>
      </c>
      <c r="N28" s="54"/>
    </row>
    <row r="29" spans="1:14">
      <c r="A29" s="33">
        <v>17</v>
      </c>
      <c r="B29" s="40" t="s">
        <v>29</v>
      </c>
      <c r="C29" s="40" t="s">
        <v>21</v>
      </c>
      <c r="D29" s="37">
        <f t="shared" si="0"/>
        <v>0</v>
      </c>
      <c r="E29" s="37"/>
      <c r="F29" s="37"/>
      <c r="G29" s="37"/>
      <c r="H29" s="37"/>
      <c r="I29" s="37"/>
      <c r="J29" s="37"/>
      <c r="K29" s="37"/>
      <c r="L29" s="37"/>
      <c r="M29" s="39">
        <f t="shared" si="1"/>
        <v>0</v>
      </c>
      <c r="N29" s="38"/>
    </row>
    <row r="30" spans="1:14">
      <c r="A30" s="33">
        <v>18</v>
      </c>
      <c r="B30" s="40" t="s">
        <v>29</v>
      </c>
      <c r="C30" s="40" t="s">
        <v>20</v>
      </c>
      <c r="D30" s="37">
        <f t="shared" si="0"/>
        <v>0</v>
      </c>
      <c r="E30" s="37"/>
      <c r="F30" s="37"/>
      <c r="G30" s="37"/>
      <c r="H30" s="37"/>
      <c r="I30" s="37"/>
      <c r="J30" s="37"/>
      <c r="K30" s="37"/>
      <c r="L30" s="37"/>
      <c r="M30" s="39">
        <f t="shared" si="1"/>
        <v>0</v>
      </c>
      <c r="N30" s="38"/>
    </row>
    <row r="31" spans="1:14">
      <c r="A31" s="33">
        <v>19</v>
      </c>
      <c r="B31" s="40" t="s">
        <v>29</v>
      </c>
      <c r="C31" s="40" t="s">
        <v>60</v>
      </c>
      <c r="D31" s="37">
        <f t="shared" si="0"/>
        <v>0</v>
      </c>
      <c r="E31" s="37"/>
      <c r="F31" s="37"/>
      <c r="G31" s="37"/>
      <c r="H31" s="37"/>
      <c r="I31" s="37"/>
      <c r="J31" s="37"/>
      <c r="K31" s="37"/>
      <c r="L31" s="37"/>
      <c r="M31" s="39">
        <f t="shared" si="1"/>
        <v>0</v>
      </c>
      <c r="N31" s="38"/>
    </row>
    <row r="32" spans="1:14">
      <c r="A32" s="33">
        <v>20</v>
      </c>
      <c r="B32" s="40" t="s">
        <v>30</v>
      </c>
      <c r="C32" s="40" t="s">
        <v>31</v>
      </c>
      <c r="D32" s="37">
        <f t="shared" si="0"/>
        <v>5154</v>
      </c>
      <c r="E32" s="37">
        <v>4884</v>
      </c>
      <c r="F32" s="37">
        <v>270</v>
      </c>
      <c r="G32" s="37"/>
      <c r="H32" s="37"/>
      <c r="I32" s="37"/>
      <c r="J32" s="37"/>
      <c r="K32" s="37">
        <v>5154</v>
      </c>
      <c r="L32" s="37">
        <v>5144</v>
      </c>
      <c r="M32" s="39">
        <f t="shared" si="1"/>
        <v>10</v>
      </c>
      <c r="N32" s="38"/>
    </row>
    <row r="33" spans="1:14">
      <c r="A33" s="33">
        <v>21</v>
      </c>
      <c r="B33" s="40" t="s">
        <v>30</v>
      </c>
      <c r="C33" s="40" t="s">
        <v>25</v>
      </c>
      <c r="D33" s="37">
        <f t="shared" si="0"/>
        <v>5186</v>
      </c>
      <c r="E33" s="37">
        <v>4876</v>
      </c>
      <c r="F33" s="37">
        <v>310</v>
      </c>
      <c r="G33" s="37"/>
      <c r="H33" s="37"/>
      <c r="I33" s="37"/>
      <c r="J33" s="37"/>
      <c r="K33" s="37">
        <v>5186</v>
      </c>
      <c r="L33" s="37">
        <v>5176</v>
      </c>
      <c r="M33" s="39">
        <f t="shared" si="1"/>
        <v>10</v>
      </c>
      <c r="N33" s="38"/>
    </row>
    <row r="34" spans="1:14">
      <c r="A34" s="33">
        <v>22</v>
      </c>
      <c r="B34" s="40" t="s">
        <v>30</v>
      </c>
      <c r="C34" s="40" t="s">
        <v>28</v>
      </c>
      <c r="D34" s="37">
        <f t="shared" si="0"/>
        <v>0</v>
      </c>
      <c r="E34" s="37"/>
      <c r="F34" s="37"/>
      <c r="G34" s="37"/>
      <c r="H34" s="37"/>
      <c r="I34" s="37"/>
      <c r="J34" s="37"/>
      <c r="K34" s="37"/>
      <c r="L34" s="37"/>
      <c r="M34" s="39">
        <f t="shared" si="1"/>
        <v>0</v>
      </c>
      <c r="N34" s="38"/>
    </row>
    <row r="35" spans="1:14">
      <c r="A35" s="33">
        <v>23</v>
      </c>
      <c r="B35" s="40" t="s">
        <v>30</v>
      </c>
      <c r="C35" s="40" t="s">
        <v>57</v>
      </c>
      <c r="D35" s="37">
        <f t="shared" si="0"/>
        <v>0</v>
      </c>
      <c r="E35" s="37"/>
      <c r="F35" s="37"/>
      <c r="G35" s="37"/>
      <c r="H35" s="37"/>
      <c r="I35" s="37"/>
      <c r="J35" s="37"/>
      <c r="K35" s="37"/>
      <c r="L35" s="37"/>
      <c r="M35" s="39">
        <f t="shared" si="1"/>
        <v>0</v>
      </c>
      <c r="N35" s="38"/>
    </row>
    <row r="36" spans="1:14">
      <c r="A36" s="33">
        <v>24</v>
      </c>
      <c r="B36" s="40" t="s">
        <v>32</v>
      </c>
      <c r="C36" s="40" t="s">
        <v>14</v>
      </c>
      <c r="D36" s="37">
        <f t="shared" si="0"/>
        <v>0</v>
      </c>
      <c r="E36" s="37"/>
      <c r="F36" s="37"/>
      <c r="G36" s="37"/>
      <c r="H36" s="37"/>
      <c r="I36" s="37"/>
      <c r="J36" s="37"/>
      <c r="K36" s="37"/>
      <c r="L36" s="37"/>
      <c r="M36" s="39">
        <f t="shared" si="1"/>
        <v>0</v>
      </c>
      <c r="N36" s="38"/>
    </row>
    <row r="37" spans="1:14">
      <c r="A37" s="33">
        <v>25</v>
      </c>
      <c r="B37" s="40" t="s">
        <v>32</v>
      </c>
      <c r="C37" s="40" t="s">
        <v>15</v>
      </c>
      <c r="D37" s="37">
        <f t="shared" si="0"/>
        <v>0</v>
      </c>
      <c r="E37" s="37"/>
      <c r="F37" s="37"/>
      <c r="G37" s="37"/>
      <c r="H37" s="37"/>
      <c r="I37" s="37"/>
      <c r="J37" s="37"/>
      <c r="K37" s="37"/>
      <c r="L37" s="37"/>
      <c r="M37" s="39">
        <f t="shared" si="1"/>
        <v>0</v>
      </c>
      <c r="N37" s="38"/>
    </row>
    <row r="38" spans="1:14">
      <c r="A38" s="33">
        <v>26</v>
      </c>
      <c r="B38" s="40" t="s">
        <v>32</v>
      </c>
      <c r="C38" s="40" t="s">
        <v>16</v>
      </c>
      <c r="D38" s="37">
        <f t="shared" si="0"/>
        <v>0</v>
      </c>
      <c r="E38" s="37"/>
      <c r="F38" s="37"/>
      <c r="G38" s="37"/>
      <c r="H38" s="37"/>
      <c r="I38" s="37"/>
      <c r="J38" s="37"/>
      <c r="K38" s="37"/>
      <c r="L38" s="37"/>
      <c r="M38" s="39">
        <f t="shared" si="1"/>
        <v>0</v>
      </c>
      <c r="N38" s="38"/>
    </row>
    <row r="39" spans="1:14">
      <c r="A39" s="33">
        <v>27</v>
      </c>
      <c r="B39" s="40" t="s">
        <v>32</v>
      </c>
      <c r="C39" s="40" t="s">
        <v>17</v>
      </c>
      <c r="D39" s="37">
        <f t="shared" si="0"/>
        <v>0</v>
      </c>
      <c r="E39" s="37"/>
      <c r="F39" s="37"/>
      <c r="G39" s="37"/>
      <c r="H39" s="37"/>
      <c r="I39" s="37"/>
      <c r="J39" s="37"/>
      <c r="K39" s="37"/>
      <c r="L39" s="37"/>
      <c r="M39" s="39">
        <f t="shared" si="1"/>
        <v>0</v>
      </c>
      <c r="N39" s="38"/>
    </row>
    <row r="40" spans="1:14">
      <c r="A40" s="33">
        <v>28</v>
      </c>
      <c r="B40" s="40" t="s">
        <v>32</v>
      </c>
      <c r="C40" s="40" t="s">
        <v>19</v>
      </c>
      <c r="D40" s="37">
        <f t="shared" si="0"/>
        <v>0</v>
      </c>
      <c r="E40" s="37"/>
      <c r="F40" s="37"/>
      <c r="G40" s="37"/>
      <c r="H40" s="37"/>
      <c r="I40" s="37"/>
      <c r="J40" s="37"/>
      <c r="K40" s="37"/>
      <c r="L40" s="37"/>
      <c r="M40" s="39">
        <f t="shared" si="1"/>
        <v>0</v>
      </c>
      <c r="N40" s="38"/>
    </row>
    <row r="41" spans="1:14">
      <c r="A41" s="33">
        <v>29</v>
      </c>
      <c r="B41" s="40" t="s">
        <v>32</v>
      </c>
      <c r="C41" s="40" t="s">
        <v>20</v>
      </c>
      <c r="D41" s="37">
        <f t="shared" si="0"/>
        <v>0</v>
      </c>
      <c r="E41" s="37"/>
      <c r="F41" s="37"/>
      <c r="G41" s="37"/>
      <c r="H41" s="37"/>
      <c r="I41" s="37"/>
      <c r="J41" s="37"/>
      <c r="K41" s="37"/>
      <c r="L41" s="37"/>
      <c r="M41" s="39">
        <f t="shared" si="1"/>
        <v>0</v>
      </c>
      <c r="N41" s="38"/>
    </row>
    <row r="42" spans="1:14">
      <c r="A42" s="33">
        <v>30</v>
      </c>
      <c r="B42" s="40" t="s">
        <v>32</v>
      </c>
      <c r="C42" s="40" t="s">
        <v>61</v>
      </c>
      <c r="D42" s="37">
        <f t="shared" si="0"/>
        <v>0</v>
      </c>
      <c r="E42" s="37"/>
      <c r="F42" s="37"/>
      <c r="G42" s="37"/>
      <c r="H42" s="37"/>
      <c r="I42" s="37"/>
      <c r="J42" s="37"/>
      <c r="K42" s="37"/>
      <c r="L42" s="37"/>
      <c r="M42" s="39">
        <f t="shared" si="1"/>
        <v>0</v>
      </c>
      <c r="N42" s="38"/>
    </row>
    <row r="43" spans="1:14">
      <c r="A43" s="33">
        <v>31</v>
      </c>
      <c r="B43" s="40" t="s">
        <v>32</v>
      </c>
      <c r="C43" s="40" t="s">
        <v>26</v>
      </c>
      <c r="D43" s="37">
        <f t="shared" si="0"/>
        <v>0</v>
      </c>
      <c r="E43" s="37"/>
      <c r="F43" s="37"/>
      <c r="G43" s="37"/>
      <c r="H43" s="37"/>
      <c r="I43" s="37"/>
      <c r="J43" s="37"/>
      <c r="K43" s="37"/>
      <c r="L43" s="37"/>
      <c r="M43" s="39">
        <f t="shared" si="1"/>
        <v>0</v>
      </c>
      <c r="N43" s="38"/>
    </row>
    <row r="44" spans="1:14" s="57" customFormat="1">
      <c r="A44" s="33">
        <v>32</v>
      </c>
      <c r="B44" s="40" t="s">
        <v>33</v>
      </c>
      <c r="C44" s="40" t="s">
        <v>34</v>
      </c>
      <c r="D44" s="37">
        <f t="shared" si="0"/>
        <v>43180</v>
      </c>
      <c r="E44" s="37">
        <f>14310+1450</f>
        <v>15760</v>
      </c>
      <c r="F44" s="37">
        <f>23120+4300</f>
        <v>27420</v>
      </c>
      <c r="G44" s="37">
        <v>250</v>
      </c>
      <c r="H44" s="37">
        <v>230</v>
      </c>
      <c r="I44" s="37">
        <v>7970</v>
      </c>
      <c r="J44" s="37"/>
      <c r="K44" s="37">
        <v>28980</v>
      </c>
      <c r="L44" s="37">
        <v>27100</v>
      </c>
      <c r="M44" s="39">
        <f t="shared" si="1"/>
        <v>1880</v>
      </c>
      <c r="N44" s="56"/>
    </row>
    <row r="45" spans="1:14" s="58" customFormat="1">
      <c r="A45" s="60">
        <v>33</v>
      </c>
      <c r="B45" s="40" t="s">
        <v>35</v>
      </c>
      <c r="C45" s="40" t="s">
        <v>36</v>
      </c>
      <c r="D45" s="37">
        <f t="shared" si="0"/>
        <v>3060</v>
      </c>
      <c r="E45" s="37">
        <v>2260</v>
      </c>
      <c r="F45" s="37">
        <v>800</v>
      </c>
      <c r="G45" s="37"/>
      <c r="H45" s="37">
        <v>100</v>
      </c>
      <c r="I45" s="37">
        <v>250</v>
      </c>
      <c r="J45" s="37"/>
      <c r="K45" s="37">
        <v>2710</v>
      </c>
      <c r="L45" s="37"/>
      <c r="M45" s="39">
        <f t="shared" si="1"/>
        <v>2710</v>
      </c>
      <c r="N45" s="56"/>
    </row>
    <row r="46" spans="1:14">
      <c r="A46" s="33">
        <v>34</v>
      </c>
      <c r="B46" s="40" t="s">
        <v>35</v>
      </c>
      <c r="C46" s="40" t="s">
        <v>37</v>
      </c>
      <c r="D46" s="37">
        <f t="shared" si="0"/>
        <v>0</v>
      </c>
      <c r="E46" s="37"/>
      <c r="F46" s="37"/>
      <c r="G46" s="37"/>
      <c r="H46" s="37"/>
      <c r="I46" s="37"/>
      <c r="J46" s="37"/>
      <c r="K46" s="37"/>
      <c r="L46" s="37"/>
      <c r="M46" s="39">
        <f t="shared" si="1"/>
        <v>0</v>
      </c>
      <c r="N46" s="38"/>
    </row>
    <row r="47" spans="1:14" s="57" customFormat="1" ht="11.25" customHeight="1">
      <c r="A47" s="33">
        <v>35</v>
      </c>
      <c r="B47" s="40" t="s">
        <v>35</v>
      </c>
      <c r="C47" s="40" t="s">
        <v>26</v>
      </c>
      <c r="D47" s="37">
        <f t="shared" si="0"/>
        <v>9500</v>
      </c>
      <c r="E47" s="37">
        <v>4850</v>
      </c>
      <c r="F47" s="37">
        <v>4650</v>
      </c>
      <c r="G47" s="37">
        <v>60</v>
      </c>
      <c r="H47" s="37">
        <v>30</v>
      </c>
      <c r="I47" s="37"/>
      <c r="J47" s="37"/>
      <c r="K47" s="37">
        <v>9410</v>
      </c>
      <c r="L47" s="37">
        <v>8100</v>
      </c>
      <c r="M47" s="39">
        <f t="shared" si="1"/>
        <v>1310</v>
      </c>
      <c r="N47" s="56"/>
    </row>
    <row r="48" spans="1:14" s="55" customFormat="1" ht="12.75" customHeight="1">
      <c r="A48" s="33">
        <v>36</v>
      </c>
      <c r="B48" s="40" t="s">
        <v>38</v>
      </c>
      <c r="C48" s="40" t="s">
        <v>14</v>
      </c>
      <c r="D48" s="37">
        <f t="shared" si="0"/>
        <v>7300</v>
      </c>
      <c r="E48" s="37">
        <v>2280</v>
      </c>
      <c r="F48" s="37">
        <v>5020</v>
      </c>
      <c r="G48" s="37"/>
      <c r="H48" s="37"/>
      <c r="I48" s="37"/>
      <c r="J48" s="37"/>
      <c r="K48" s="37">
        <v>7300</v>
      </c>
      <c r="L48" s="37">
        <v>1800</v>
      </c>
      <c r="M48" s="39">
        <f t="shared" si="1"/>
        <v>5500</v>
      </c>
      <c r="N48" s="54"/>
    </row>
    <row r="49" spans="1:14" s="57" customFormat="1">
      <c r="A49" s="33">
        <v>37</v>
      </c>
      <c r="B49" s="40" t="s">
        <v>39</v>
      </c>
      <c r="C49" s="40" t="s">
        <v>34</v>
      </c>
      <c r="D49" s="37">
        <f t="shared" si="0"/>
        <v>41720</v>
      </c>
      <c r="E49" s="37">
        <v>14650</v>
      </c>
      <c r="F49" s="37">
        <v>27070</v>
      </c>
      <c r="G49" s="37">
        <v>460</v>
      </c>
      <c r="H49" s="37"/>
      <c r="I49" s="37">
        <v>1320</v>
      </c>
      <c r="J49" s="37"/>
      <c r="K49" s="37">
        <v>39940</v>
      </c>
      <c r="L49" s="37">
        <v>39100</v>
      </c>
      <c r="M49" s="39">
        <f t="shared" si="1"/>
        <v>840</v>
      </c>
      <c r="N49" s="56"/>
    </row>
    <row r="50" spans="1:14" s="58" customFormat="1">
      <c r="A50" s="60">
        <v>38</v>
      </c>
      <c r="B50" s="40" t="s">
        <v>39</v>
      </c>
      <c r="C50" s="40" t="s">
        <v>18</v>
      </c>
      <c r="D50" s="37">
        <f t="shared" si="0"/>
        <v>5710</v>
      </c>
      <c r="E50" s="37">
        <v>3950</v>
      </c>
      <c r="F50" s="37">
        <v>1760</v>
      </c>
      <c r="G50" s="37">
        <v>610</v>
      </c>
      <c r="H50" s="37"/>
      <c r="I50" s="37">
        <v>2760</v>
      </c>
      <c r="J50" s="37"/>
      <c r="K50" s="37">
        <v>2340</v>
      </c>
      <c r="L50" s="37">
        <v>2150</v>
      </c>
      <c r="M50" s="39">
        <f t="shared" si="1"/>
        <v>190</v>
      </c>
      <c r="N50" s="56"/>
    </row>
    <row r="51" spans="1:14">
      <c r="A51" s="33">
        <v>39</v>
      </c>
      <c r="B51" s="40" t="s">
        <v>39</v>
      </c>
      <c r="C51" s="40" t="s">
        <v>37</v>
      </c>
      <c r="D51" s="37">
        <f t="shared" si="0"/>
        <v>0</v>
      </c>
      <c r="E51" s="37"/>
      <c r="F51" s="37"/>
      <c r="G51" s="37"/>
      <c r="H51" s="37"/>
      <c r="I51" s="37"/>
      <c r="J51" s="37"/>
      <c r="K51" s="37"/>
      <c r="L51" s="37"/>
      <c r="M51" s="39">
        <f t="shared" si="1"/>
        <v>0</v>
      </c>
      <c r="N51" s="38"/>
    </row>
    <row r="52" spans="1:14" s="57" customFormat="1">
      <c r="A52" s="33">
        <v>40</v>
      </c>
      <c r="B52" s="40" t="s">
        <v>39</v>
      </c>
      <c r="C52" s="40" t="s">
        <v>40</v>
      </c>
      <c r="D52" s="37">
        <f t="shared" si="0"/>
        <v>12950</v>
      </c>
      <c r="E52" s="37">
        <v>7030</v>
      </c>
      <c r="F52" s="37">
        <v>5920</v>
      </c>
      <c r="G52" s="37">
        <v>210</v>
      </c>
      <c r="H52" s="37">
        <v>500</v>
      </c>
      <c r="I52" s="37">
        <v>380</v>
      </c>
      <c r="J52" s="37"/>
      <c r="K52" s="37">
        <v>11860</v>
      </c>
      <c r="L52" s="37">
        <v>6180</v>
      </c>
      <c r="M52" s="39">
        <f t="shared" si="1"/>
        <v>5680</v>
      </c>
      <c r="N52" s="56"/>
    </row>
    <row r="53" spans="1:14">
      <c r="A53" s="33">
        <v>41</v>
      </c>
      <c r="B53" s="40" t="s">
        <v>41</v>
      </c>
      <c r="C53" s="40" t="s">
        <v>42</v>
      </c>
      <c r="D53" s="37">
        <f t="shared" si="0"/>
        <v>0</v>
      </c>
      <c r="E53" s="37"/>
      <c r="F53" s="37"/>
      <c r="G53" s="37"/>
      <c r="H53" s="37"/>
      <c r="I53" s="37"/>
      <c r="J53" s="37"/>
      <c r="K53" s="37"/>
      <c r="L53" s="37"/>
      <c r="M53" s="39">
        <f t="shared" si="1"/>
        <v>0</v>
      </c>
      <c r="N53" s="38"/>
    </row>
    <row r="54" spans="1:14" s="54" customFormat="1">
      <c r="A54" s="59">
        <v>42</v>
      </c>
      <c r="B54" s="40" t="s">
        <v>41</v>
      </c>
      <c r="C54" s="40" t="s">
        <v>18</v>
      </c>
      <c r="D54" s="37">
        <f t="shared" si="0"/>
        <v>2500</v>
      </c>
      <c r="E54" s="37">
        <v>900</v>
      </c>
      <c r="F54" s="37">
        <v>1600</v>
      </c>
      <c r="G54" s="37"/>
      <c r="H54" s="37">
        <v>600</v>
      </c>
      <c r="I54" s="37">
        <v>800</v>
      </c>
      <c r="J54" s="37"/>
      <c r="K54" s="37">
        <v>110</v>
      </c>
      <c r="L54" s="37">
        <v>110</v>
      </c>
      <c r="M54" s="39">
        <f t="shared" si="1"/>
        <v>0</v>
      </c>
    </row>
    <row r="55" spans="1:14">
      <c r="A55" s="33">
        <v>43</v>
      </c>
      <c r="B55" s="40" t="s">
        <v>41</v>
      </c>
      <c r="C55" s="40" t="s">
        <v>26</v>
      </c>
      <c r="D55" s="37">
        <f t="shared" si="0"/>
        <v>0</v>
      </c>
      <c r="E55" s="37"/>
      <c r="F55" s="37"/>
      <c r="G55" s="37"/>
      <c r="H55" s="37"/>
      <c r="I55" s="37"/>
      <c r="J55" s="37"/>
      <c r="K55" s="37"/>
      <c r="L55" s="37"/>
      <c r="M55" s="39">
        <f t="shared" si="1"/>
        <v>0</v>
      </c>
      <c r="N55" s="38"/>
    </row>
    <row r="56" spans="1:14">
      <c r="A56" s="33">
        <v>44</v>
      </c>
      <c r="B56" s="40" t="s">
        <v>43</v>
      </c>
      <c r="C56" s="40" t="s">
        <v>14</v>
      </c>
      <c r="D56" s="37">
        <f t="shared" si="0"/>
        <v>0</v>
      </c>
      <c r="E56" s="37"/>
      <c r="F56" s="37"/>
      <c r="G56" s="37"/>
      <c r="H56" s="37"/>
      <c r="I56" s="37"/>
      <c r="J56" s="37"/>
      <c r="K56" s="37"/>
      <c r="L56" s="37"/>
      <c r="M56" s="39">
        <f t="shared" si="1"/>
        <v>0</v>
      </c>
      <c r="N56" s="38"/>
    </row>
    <row r="57" spans="1:14" s="55" customFormat="1">
      <c r="A57" s="33">
        <v>45</v>
      </c>
      <c r="B57" s="40" t="s">
        <v>44</v>
      </c>
      <c r="C57" s="40" t="s">
        <v>34</v>
      </c>
      <c r="D57" s="37">
        <f t="shared" si="0"/>
        <v>26210</v>
      </c>
      <c r="E57" s="37">
        <v>12850</v>
      </c>
      <c r="F57" s="37">
        <v>13360</v>
      </c>
      <c r="G57" s="37">
        <v>10</v>
      </c>
      <c r="H57" s="37">
        <v>150</v>
      </c>
      <c r="I57" s="37">
        <v>970</v>
      </c>
      <c r="J57" s="37"/>
      <c r="K57" s="37">
        <v>25080</v>
      </c>
      <c r="L57" s="37">
        <v>24530</v>
      </c>
      <c r="M57" s="39">
        <f t="shared" si="1"/>
        <v>550</v>
      </c>
      <c r="N57" s="54"/>
    </row>
    <row r="58" spans="1:14">
      <c r="A58" s="33">
        <v>46</v>
      </c>
      <c r="B58" s="40" t="s">
        <v>45</v>
      </c>
      <c r="C58" s="53" t="s">
        <v>62</v>
      </c>
      <c r="D58" s="37">
        <f t="shared" si="0"/>
        <v>53560</v>
      </c>
      <c r="E58" s="37">
        <v>18370</v>
      </c>
      <c r="F58" s="37">
        <v>35190</v>
      </c>
      <c r="G58" s="37">
        <v>1030</v>
      </c>
      <c r="H58" s="37">
        <v>40930</v>
      </c>
      <c r="I58" s="37">
        <v>3200</v>
      </c>
      <c r="J58" s="37"/>
      <c r="K58" s="37">
        <v>4400</v>
      </c>
      <c r="L58" s="37">
        <v>2050</v>
      </c>
      <c r="M58" s="39">
        <f t="shared" si="1"/>
        <v>2350</v>
      </c>
      <c r="N58" s="38"/>
    </row>
    <row r="59" spans="1:14" ht="27" customHeight="1" thickBot="1">
      <c r="A59" s="34"/>
      <c r="B59" s="35" t="s">
        <v>63</v>
      </c>
      <c r="C59" s="36"/>
      <c r="D59" s="43">
        <f t="shared" ref="D59:M59" si="2">SUM(D13:D58)</f>
        <v>325740</v>
      </c>
      <c r="E59" s="43">
        <f t="shared" si="2"/>
        <v>160465</v>
      </c>
      <c r="F59" s="43">
        <f t="shared" si="2"/>
        <v>165275</v>
      </c>
      <c r="G59" s="43">
        <f t="shared" si="2"/>
        <v>6000</v>
      </c>
      <c r="H59" s="43">
        <f t="shared" si="2"/>
        <v>44680</v>
      </c>
      <c r="I59" s="43">
        <f t="shared" si="2"/>
        <v>30810</v>
      </c>
      <c r="J59" s="43">
        <f t="shared" si="2"/>
        <v>0</v>
      </c>
      <c r="K59" s="43">
        <f>SUM(K13:K58)</f>
        <v>233510</v>
      </c>
      <c r="L59" s="43">
        <f t="shared" si="2"/>
        <v>193385</v>
      </c>
      <c r="M59" s="44">
        <f t="shared" si="2"/>
        <v>40125</v>
      </c>
    </row>
    <row r="60" spans="1:14">
      <c r="D60" s="1"/>
      <c r="K60" s="1"/>
    </row>
    <row r="61" spans="1:14" ht="15">
      <c r="B61" s="3"/>
      <c r="C61" s="3"/>
      <c r="D61" s="3"/>
      <c r="E61" s="3"/>
      <c r="F61" s="3"/>
      <c r="G61" s="3"/>
      <c r="H61" s="3"/>
      <c r="K61" s="3"/>
    </row>
    <row r="62" spans="1:14">
      <c r="D62" s="1"/>
      <c r="K62" s="1"/>
    </row>
    <row r="63" spans="1:14">
      <c r="D63" s="1"/>
      <c r="K63" s="1"/>
    </row>
    <row r="64" spans="1:14">
      <c r="D64" s="1"/>
      <c r="K64" s="1"/>
    </row>
    <row r="65" spans="4:11">
      <c r="D65" s="1"/>
      <c r="K65" s="1"/>
    </row>
    <row r="66" spans="4:11">
      <c r="D66" s="1"/>
      <c r="K66" s="1"/>
    </row>
    <row r="67" spans="4:11">
      <c r="D67" s="1"/>
      <c r="K67" s="1"/>
    </row>
    <row r="68" spans="4:11">
      <c r="D68" s="1"/>
      <c r="K68" s="1"/>
    </row>
    <row r="69" spans="4:11">
      <c r="D69" s="1"/>
      <c r="K69" s="1"/>
    </row>
    <row r="70" spans="4:11">
      <c r="D70" s="1"/>
      <c r="K70" s="1"/>
    </row>
    <row r="71" spans="4:11">
      <c r="D71" s="1"/>
      <c r="K71" s="1"/>
    </row>
    <row r="72" spans="4:11">
      <c r="D72" s="1"/>
      <c r="K72" s="1"/>
    </row>
    <row r="73" spans="4:11">
      <c r="D73" s="1"/>
      <c r="K73" s="1"/>
    </row>
    <row r="74" spans="4:11">
      <c r="D74" s="1"/>
      <c r="K74" s="1"/>
    </row>
    <row r="75" spans="4:11">
      <c r="D75" s="1"/>
      <c r="K75" s="1"/>
    </row>
    <row r="76" spans="4:11">
      <c r="D76" s="1"/>
      <c r="K76" s="1"/>
    </row>
    <row r="77" spans="4:11">
      <c r="D77" s="1"/>
      <c r="K77" s="1"/>
    </row>
    <row r="78" spans="4:11">
      <c r="D78" s="1"/>
      <c r="K78" s="1"/>
    </row>
    <row r="79" spans="4:11">
      <c r="D79" s="1"/>
      <c r="K79" s="1"/>
    </row>
    <row r="80" spans="4:11">
      <c r="D80" s="1"/>
      <c r="K80" s="1"/>
    </row>
    <row r="81" spans="4:11">
      <c r="D81" s="1"/>
      <c r="K81" s="1"/>
    </row>
    <row r="82" spans="4:11">
      <c r="D82" s="1"/>
      <c r="K82" s="1"/>
    </row>
    <row r="83" spans="4:11">
      <c r="D83" s="1"/>
      <c r="K83" s="1"/>
    </row>
    <row r="84" spans="4:11">
      <c r="D84" s="1"/>
      <c r="K84" s="1"/>
    </row>
    <row r="85" spans="4:11">
      <c r="D85" s="1"/>
      <c r="K85" s="1"/>
    </row>
    <row r="86" spans="4:11">
      <c r="D86" s="1"/>
      <c r="K86" s="1"/>
    </row>
    <row r="87" spans="4:11">
      <c r="D87" s="1"/>
      <c r="K87" s="1"/>
    </row>
    <row r="88" spans="4:11">
      <c r="D88" s="1"/>
      <c r="K88" s="1"/>
    </row>
  </sheetData>
  <autoFilter ref="A12:M59"/>
  <mergeCells count="14">
    <mergeCell ref="A2:M2"/>
    <mergeCell ref="A3:M3"/>
    <mergeCell ref="A6:A10"/>
    <mergeCell ref="B6:B10"/>
    <mergeCell ref="C6:C10"/>
    <mergeCell ref="D6:F6"/>
    <mergeCell ref="G6:L6"/>
    <mergeCell ref="D7:D10"/>
    <mergeCell ref="E7:F7"/>
    <mergeCell ref="K7:L7"/>
    <mergeCell ref="E8:E10"/>
    <mergeCell ref="F8:F10"/>
    <mergeCell ref="K8:K10"/>
    <mergeCell ref="L8:L10"/>
  </mergeCells>
  <pageMargins left="0.42" right="0.16" top="0.23" bottom="0.32" header="0.31496062992125984" footer="0.31496062992125984"/>
  <pageSetup paperSize="9"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РІВНЕ</vt:lpstr>
      <vt:lpstr>РІВНЕ!Print_Area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 Office</cp:lastModifiedBy>
  <cp:lastPrinted>2014-11-11T08:17:37Z</cp:lastPrinted>
  <dcterms:created xsi:type="dcterms:W3CDTF">1996-10-08T23:32:33Z</dcterms:created>
  <dcterms:modified xsi:type="dcterms:W3CDTF">2017-06-30T05:58:33Z</dcterms:modified>
</cp:coreProperties>
</file>