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<sst xmlns="http://schemas.openxmlformats.org/spreadsheetml/2006/main" count="681" uniqueCount="172">
  <si>
    <t>Додаток 1</t>
  </si>
  <si>
    <t>до Регламенту подання інформації про</t>
  </si>
  <si>
    <t>проведення рубок деревини у лісах</t>
  </si>
  <si>
    <t>с. Рокитне, Рівненської області</t>
  </si>
  <si>
    <t>№ з/п</t>
  </si>
  <si>
    <t>Найменування лісництва</t>
  </si>
  <si>
    <t>Категорія лісів</t>
  </si>
  <si>
    <t>Вид , спосіб рубки</t>
  </si>
  <si>
    <t>Головна порода</t>
  </si>
  <si>
    <t>Номер кварталу</t>
  </si>
  <si>
    <t>Номер виділу</t>
  </si>
  <si>
    <t>Площа , га</t>
  </si>
  <si>
    <t>Запас деревини , м.куб</t>
  </si>
  <si>
    <t xml:space="preserve">Загальний </t>
  </si>
  <si>
    <t>ліквідний</t>
  </si>
  <si>
    <t>Матеріали лісовпорядкування</t>
  </si>
  <si>
    <t>Обстеження власника лісу/ лісокористувача</t>
  </si>
  <si>
    <t>І. Рубки головного користування</t>
  </si>
  <si>
    <t>1.</t>
  </si>
  <si>
    <t>Підстава для призначення рубки , площа, га</t>
  </si>
  <si>
    <t>2.</t>
  </si>
  <si>
    <t>3.</t>
  </si>
  <si>
    <t>4.</t>
  </si>
  <si>
    <t>5.</t>
  </si>
  <si>
    <t>Разом по головному користуванню:</t>
  </si>
  <si>
    <t>Разом по лісгоспу:</t>
  </si>
  <si>
    <t>Всього по Сновидовицькому лісництву:</t>
  </si>
  <si>
    <t>Директор ДП СЛАП "Рокитнівський держспецлісгосп"____________________________________________М.О. Салівончик</t>
  </si>
  <si>
    <t>Вик. Богданець І.В.</t>
  </si>
  <si>
    <t>тел. (03635) 25-3-11</t>
  </si>
  <si>
    <t>Разом по рубкам повязаних з веденням лісового господарства:</t>
  </si>
  <si>
    <t>Серія та номер лісорубного квитка</t>
  </si>
  <si>
    <t>Дата видачі</t>
  </si>
  <si>
    <t>Місцезнаходження</t>
  </si>
  <si>
    <t>GPS- координати</t>
  </si>
  <si>
    <t>Примітка</t>
  </si>
  <si>
    <t>Сновидовицьке</t>
  </si>
  <si>
    <t>суцільнолісосічна</t>
  </si>
  <si>
    <t>Сз</t>
  </si>
  <si>
    <t>20(1)</t>
  </si>
  <si>
    <t>с. Біловіж</t>
  </si>
  <si>
    <t>25(1)</t>
  </si>
  <si>
    <t>25(2)</t>
  </si>
  <si>
    <t>26(1)</t>
  </si>
  <si>
    <t>10(1)</t>
  </si>
  <si>
    <t>Бп</t>
  </si>
  <si>
    <t>14(1)</t>
  </si>
  <si>
    <t>16(2)</t>
  </si>
  <si>
    <t>8(2)</t>
  </si>
  <si>
    <t>16(1)</t>
  </si>
  <si>
    <t>39(1)</t>
  </si>
  <si>
    <t>Дз</t>
  </si>
  <si>
    <t>Рокитнівське</t>
  </si>
  <si>
    <t>с. Рокитне</t>
  </si>
  <si>
    <t>Карпилівське</t>
  </si>
  <si>
    <t>27(1)</t>
  </si>
  <si>
    <t>29(1)</t>
  </si>
  <si>
    <t>Ос</t>
  </si>
  <si>
    <t>с. Дерть</t>
  </si>
  <si>
    <t>с. Старики</t>
  </si>
  <si>
    <t>с. Більськ</t>
  </si>
  <si>
    <t>1(1)</t>
  </si>
  <si>
    <t>48(1)</t>
  </si>
  <si>
    <t>8(1)</t>
  </si>
  <si>
    <t>с. Залав'я</t>
  </si>
  <si>
    <t>6(1)</t>
  </si>
  <si>
    <t>41(1)</t>
  </si>
  <si>
    <t>41(2)</t>
  </si>
  <si>
    <t>17(1)</t>
  </si>
  <si>
    <t>4(1)</t>
  </si>
  <si>
    <t>с. Купель</t>
  </si>
  <si>
    <t>42(1)</t>
  </si>
  <si>
    <t>51(1)</t>
  </si>
  <si>
    <t>с. Блажево</t>
  </si>
  <si>
    <t>2(1)</t>
  </si>
  <si>
    <t>с. Осницьк</t>
  </si>
  <si>
    <t>с. Карпилівка</t>
  </si>
  <si>
    <t>103(1)</t>
  </si>
  <si>
    <t>с. Нетреба</t>
  </si>
  <si>
    <t>с. Олександрівка</t>
  </si>
  <si>
    <t>37(1)</t>
  </si>
  <si>
    <t>44(1)</t>
  </si>
  <si>
    <t>2(2)</t>
  </si>
  <si>
    <t xml:space="preserve">  </t>
  </si>
  <si>
    <t>23</t>
  </si>
  <si>
    <t>28(1)</t>
  </si>
  <si>
    <t>35(1)</t>
  </si>
  <si>
    <t>56(1)</t>
  </si>
  <si>
    <t>1</t>
  </si>
  <si>
    <t>оздоровлення лісів та інших рубок , пов'язаних і не пов'язаних з веденням лісового господарства у 2018 році</t>
  </si>
  <si>
    <r>
      <t>Рік базового лісовпорядкування____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>________</t>
    </r>
  </si>
  <si>
    <t>Серія РІ ЛРК № 008098</t>
  </si>
  <si>
    <t>03.01.18р.</t>
  </si>
  <si>
    <t>-//-</t>
  </si>
  <si>
    <t>39(2)</t>
  </si>
  <si>
    <t>Синіжівське</t>
  </si>
  <si>
    <t>Серія РІ ЛРК № 008097</t>
  </si>
  <si>
    <t>Всього по Синіжівському лісництву:</t>
  </si>
  <si>
    <t>Серія РІ ЛРК № 008096</t>
  </si>
  <si>
    <t>Вл</t>
  </si>
  <si>
    <t>Всього по Рокитнівському  лісництву:</t>
  </si>
  <si>
    <t>29(2)</t>
  </si>
  <si>
    <t>Гр</t>
  </si>
  <si>
    <t>Кам'янське</t>
  </si>
  <si>
    <t>Всього по Кам'янському   лісництву:</t>
  </si>
  <si>
    <t>Блажівське</t>
  </si>
  <si>
    <t>54(1)</t>
  </si>
  <si>
    <t>48</t>
  </si>
  <si>
    <t>Всього по Блажівському лісництву:</t>
  </si>
  <si>
    <t>Біловізьке</t>
  </si>
  <si>
    <t>66(1)</t>
  </si>
  <si>
    <t>Всього по Біловізькому лісництву:</t>
  </si>
  <si>
    <t>Серія РІ ЛРК № 008094</t>
  </si>
  <si>
    <t>Серія РІ ЛРК № 008093</t>
  </si>
  <si>
    <t>Серія РІ ЛРК № 008092</t>
  </si>
  <si>
    <t>Серія РІ ЛРК № 008091</t>
  </si>
  <si>
    <t>Рубка рідколісся</t>
  </si>
  <si>
    <t>143(1)</t>
  </si>
  <si>
    <t>Серія РІ ЛРК № 008099</t>
  </si>
  <si>
    <t>22.01.18р.</t>
  </si>
  <si>
    <t>Серія РІ ЛРК № 008100</t>
  </si>
  <si>
    <t>Серія РІ ЛРК № 008101</t>
  </si>
  <si>
    <t>Всього по Карпилівському  лісництву:</t>
  </si>
  <si>
    <t>58(1)</t>
  </si>
  <si>
    <t>Серія РІ ЛРК № 008102</t>
  </si>
  <si>
    <t>33(10</t>
  </si>
  <si>
    <t>Серія РІ ЛРК № 008104</t>
  </si>
  <si>
    <t>31.01.18р.</t>
  </si>
  <si>
    <t>Серія РІ ЛРК № 008103</t>
  </si>
  <si>
    <t>29.01.18р.</t>
  </si>
  <si>
    <t>IІІ. Рубки пов'язаны з веденням лісового господарства :</t>
  </si>
  <si>
    <t>с.Будки-Сновидовицькі</t>
  </si>
  <si>
    <t>с. Будки- Кам'янські</t>
  </si>
  <si>
    <t>с.Сновидовичі</t>
  </si>
  <si>
    <t>Прохідна рубка</t>
  </si>
  <si>
    <t>Серія РІ ЛРК № 008105</t>
  </si>
  <si>
    <t>02.02.18р.</t>
  </si>
  <si>
    <t>88</t>
  </si>
  <si>
    <t>Серія РІ ЛРК № 008106</t>
  </si>
  <si>
    <t>Прорідження</t>
  </si>
  <si>
    <t>Санітарна вибіркова</t>
  </si>
  <si>
    <t>37</t>
  </si>
  <si>
    <t>52(1)</t>
  </si>
  <si>
    <t>13(1)</t>
  </si>
  <si>
    <t>42(2)</t>
  </si>
  <si>
    <t>24(1)</t>
  </si>
  <si>
    <t>Серія РІ ЛРК № 008108</t>
  </si>
  <si>
    <t>12.02.18р.</t>
  </si>
  <si>
    <t>30(1)</t>
  </si>
  <si>
    <t>8(3)</t>
  </si>
  <si>
    <t>Серія РІ ЛРК № 008109</t>
  </si>
  <si>
    <t>53(1)</t>
  </si>
  <si>
    <t>33(1)</t>
  </si>
  <si>
    <t>31</t>
  </si>
  <si>
    <t>33(2)</t>
  </si>
  <si>
    <t>15(1)</t>
  </si>
  <si>
    <t>64(1)</t>
  </si>
  <si>
    <t>Серія РІ ЛРК № 008107</t>
  </si>
  <si>
    <t>Серія РІ ЛРК № 008110</t>
  </si>
  <si>
    <t>7(1)</t>
  </si>
  <si>
    <t>7(2)</t>
  </si>
  <si>
    <t>Серія РІ ЛРК № 008111</t>
  </si>
  <si>
    <t>с. Синіжево</t>
  </si>
  <si>
    <t>ІІ. Рубки формування та оздоровлення лісів</t>
  </si>
  <si>
    <t>Акт лісопатологічного обстеження</t>
  </si>
  <si>
    <t>Серія РІ ЛРК № 008112</t>
  </si>
  <si>
    <t>Серія РІ ЛРК № 008113</t>
  </si>
  <si>
    <t>Разом по формування та оздоровлення лісів:</t>
  </si>
  <si>
    <t>с. Сновидовичі</t>
  </si>
  <si>
    <t xml:space="preserve">                              Перелік лісових ділянок , відведених для заготівлі деревини в порядку рубок головного користування , рубок формування  та</t>
  </si>
  <si>
    <t xml:space="preserve">                  ДП СЛАП "Рокитнівський держспецлісгосп"</t>
  </si>
  <si>
    <t>станом на 01.03.2018р.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</si>
</sst>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yy"/>
    <numFmt numFmtId="181" formatCode="0.0"/>
    <numFmt numFmtId="182" formatCode="mmm/yyyy"/>
  </numFmts>
  <fonts count="48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33" borderId="17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0" borderId="0" xfId="0" applyFont="1" applyAlignment="1">
      <alignment vertical="center"/>
    </xf>
    <xf numFmtId="181" fontId="11" fillId="35" borderId="20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49" fontId="7" fillId="35" borderId="22" xfId="0" applyNumberFormat="1" applyFont="1" applyFill="1" applyBorder="1" applyAlignment="1">
      <alignment/>
    </xf>
    <xf numFmtId="49" fontId="7" fillId="35" borderId="21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181" fontId="3" fillId="36" borderId="17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3" fillId="14" borderId="20" xfId="0" applyFont="1" applyFill="1" applyBorder="1" applyAlignment="1">
      <alignment horizontal="center"/>
    </xf>
    <xf numFmtId="0" fontId="3" fillId="14" borderId="20" xfId="0" applyFont="1" applyFill="1" applyBorder="1" applyAlignment="1">
      <alignment/>
    </xf>
    <xf numFmtId="0" fontId="0" fillId="14" borderId="20" xfId="0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21" xfId="0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0" fillId="0" borderId="29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6" fillId="37" borderId="32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3" fillId="14" borderId="42" xfId="0" applyFont="1" applyFill="1" applyBorder="1" applyAlignment="1">
      <alignment/>
    </xf>
    <xf numFmtId="0" fontId="0" fillId="14" borderId="43" xfId="0" applyFill="1" applyBorder="1" applyAlignment="1">
      <alignment/>
    </xf>
    <xf numFmtId="0" fontId="3" fillId="14" borderId="44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0" fillId="14" borderId="42" xfId="0" applyFill="1" applyBorder="1" applyAlignment="1">
      <alignment/>
    </xf>
    <xf numFmtId="0" fontId="0" fillId="14" borderId="46" xfId="0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14" borderId="49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34" xfId="0" applyFont="1" applyFill="1" applyBorder="1" applyAlignment="1">
      <alignment/>
    </xf>
    <xf numFmtId="0" fontId="0" fillId="14" borderId="34" xfId="0" applyFill="1" applyBorder="1" applyAlignment="1">
      <alignment/>
    </xf>
    <xf numFmtId="0" fontId="0" fillId="14" borderId="51" xfId="0" applyFill="1" applyBorder="1" applyAlignment="1">
      <alignment/>
    </xf>
    <xf numFmtId="0" fontId="0" fillId="14" borderId="47" xfId="0" applyFill="1" applyBorder="1" applyAlignment="1">
      <alignment/>
    </xf>
    <xf numFmtId="0" fontId="4" fillId="36" borderId="40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14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9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tabSelected="1" zoomScale="90" zoomScaleNormal="90" zoomScalePageLayoutView="0" workbookViewId="0" topLeftCell="A79">
      <selection activeCell="P15" sqref="P15:P16"/>
    </sheetView>
  </sheetViews>
  <sheetFormatPr defaultColWidth="9.00390625" defaultRowHeight="12.75"/>
  <cols>
    <col min="1" max="1" width="2.00390625" style="0" customWidth="1"/>
    <col min="2" max="2" width="4.125" style="36" customWidth="1"/>
    <col min="3" max="3" width="15.625" style="0" customWidth="1"/>
    <col min="4" max="4" width="4.375" style="0" customWidth="1"/>
    <col min="5" max="5" width="20.75390625" style="0" customWidth="1"/>
    <col min="6" max="6" width="5.125" style="0" customWidth="1"/>
    <col min="7" max="7" width="5.625" style="0" customWidth="1"/>
    <col min="8" max="8" width="8.875" style="0" customWidth="1"/>
    <col min="9" max="9" width="8.375" style="0" customWidth="1"/>
    <col min="10" max="10" width="10.25390625" style="0" customWidth="1"/>
    <col min="11" max="11" width="9.875" style="0" customWidth="1"/>
    <col min="12" max="12" width="18.25390625" style="0" customWidth="1"/>
    <col min="13" max="13" width="15.875" style="0" customWidth="1"/>
    <col min="14" max="14" width="12.625" style="0" customWidth="1"/>
    <col min="15" max="15" width="10.25390625" style="0" customWidth="1"/>
    <col min="16" max="16" width="17.25390625" style="0" customWidth="1"/>
    <col min="17" max="18" width="8.003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7" spans="1:13" ht="15">
      <c r="A7" s="42" t="s">
        <v>169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2"/>
    </row>
    <row r="8" spans="3:13" ht="15"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3:12" ht="12.75">
      <c r="C9" s="6"/>
      <c r="D9" s="6" t="s">
        <v>89</v>
      </c>
      <c r="E9" s="6"/>
      <c r="F9" s="6"/>
      <c r="G9" s="6"/>
      <c r="H9" s="6"/>
      <c r="I9" s="6"/>
      <c r="J9" s="6"/>
      <c r="K9" s="6"/>
      <c r="L9" s="6"/>
    </row>
    <row r="11" spans="2:29" ht="12.75">
      <c r="B11" s="85" t="s">
        <v>170</v>
      </c>
      <c r="C11" s="85"/>
      <c r="D11" s="85"/>
      <c r="E11" s="85"/>
      <c r="F11" s="85"/>
      <c r="G11" s="85"/>
      <c r="H11" s="85"/>
      <c r="I11" s="85"/>
      <c r="L11" s="85" t="s">
        <v>3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Z11" s="86"/>
      <c r="AA11" s="86"/>
      <c r="AB11" s="86"/>
      <c r="AC11" s="86"/>
    </row>
    <row r="12" ht="12.75">
      <c r="F12" s="36"/>
    </row>
    <row r="14" spans="4:16" ht="13.5" thickBot="1">
      <c r="D14" s="36"/>
      <c r="F14" s="36" t="s">
        <v>90</v>
      </c>
      <c r="P14" t="s">
        <v>171</v>
      </c>
    </row>
    <row r="15" spans="2:18" ht="28.5" customHeight="1">
      <c r="B15" s="89" t="s">
        <v>4</v>
      </c>
      <c r="C15" s="80" t="s">
        <v>5</v>
      </c>
      <c r="D15" s="80" t="s">
        <v>6</v>
      </c>
      <c r="E15" s="80" t="s">
        <v>7</v>
      </c>
      <c r="F15" s="80" t="s">
        <v>8</v>
      </c>
      <c r="G15" s="80" t="s">
        <v>9</v>
      </c>
      <c r="H15" s="80" t="s">
        <v>10</v>
      </c>
      <c r="I15" s="80" t="s">
        <v>11</v>
      </c>
      <c r="J15" s="82" t="s">
        <v>12</v>
      </c>
      <c r="K15" s="84"/>
      <c r="L15" s="82" t="s">
        <v>19</v>
      </c>
      <c r="M15" s="83"/>
      <c r="N15" s="87" t="s">
        <v>31</v>
      </c>
      <c r="O15" s="74" t="s">
        <v>32</v>
      </c>
      <c r="P15" s="74" t="s">
        <v>33</v>
      </c>
      <c r="Q15" s="74" t="s">
        <v>34</v>
      </c>
      <c r="R15" s="76" t="s">
        <v>35</v>
      </c>
    </row>
    <row r="16" spans="2:18" ht="71.25" customHeight="1" thickBot="1">
      <c r="B16" s="90"/>
      <c r="C16" s="81"/>
      <c r="D16" s="81"/>
      <c r="E16" s="81"/>
      <c r="F16" s="81"/>
      <c r="G16" s="81"/>
      <c r="H16" s="81"/>
      <c r="I16" s="81"/>
      <c r="J16" s="4" t="s">
        <v>13</v>
      </c>
      <c r="K16" s="4" t="s">
        <v>14</v>
      </c>
      <c r="L16" s="5" t="s">
        <v>15</v>
      </c>
      <c r="M16" s="24" t="s">
        <v>16</v>
      </c>
      <c r="N16" s="88"/>
      <c r="O16" s="75"/>
      <c r="P16" s="75"/>
      <c r="Q16" s="75"/>
      <c r="R16" s="77"/>
    </row>
    <row r="17" spans="2:18" ht="21.75" customHeight="1" thickBot="1">
      <c r="B17" s="72" t="s">
        <v>17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8"/>
      <c r="O17" s="78"/>
      <c r="P17" s="78"/>
      <c r="Q17" s="78"/>
      <c r="R17" s="79"/>
    </row>
    <row r="18" spans="2:18" ht="26.25" thickBot="1">
      <c r="B18" s="19" t="s">
        <v>18</v>
      </c>
      <c r="C18" s="10" t="s">
        <v>36</v>
      </c>
      <c r="D18" s="10">
        <v>4</v>
      </c>
      <c r="E18" s="10" t="s">
        <v>37</v>
      </c>
      <c r="F18" s="10" t="s">
        <v>45</v>
      </c>
      <c r="G18" s="10">
        <v>11</v>
      </c>
      <c r="H18" s="12" t="s">
        <v>50</v>
      </c>
      <c r="I18" s="10">
        <v>1</v>
      </c>
      <c r="J18" s="10">
        <v>196</v>
      </c>
      <c r="K18" s="10">
        <v>188</v>
      </c>
      <c r="L18" s="5" t="s">
        <v>15</v>
      </c>
      <c r="M18" s="25"/>
      <c r="N18" s="29" t="s">
        <v>91</v>
      </c>
      <c r="O18" s="1" t="s">
        <v>92</v>
      </c>
      <c r="P18" s="1" t="s">
        <v>131</v>
      </c>
      <c r="Q18" s="1"/>
      <c r="R18" s="1"/>
    </row>
    <row r="19" spans="2:18" ht="16.5" customHeight="1">
      <c r="B19" s="37" t="s">
        <v>20</v>
      </c>
      <c r="C19" s="10" t="s">
        <v>36</v>
      </c>
      <c r="D19" s="10">
        <v>4</v>
      </c>
      <c r="E19" s="10" t="s">
        <v>37</v>
      </c>
      <c r="F19" s="10" t="s">
        <v>38</v>
      </c>
      <c r="G19" s="2">
        <v>19</v>
      </c>
      <c r="H19" s="7" t="s">
        <v>77</v>
      </c>
      <c r="I19" s="2">
        <v>0.8</v>
      </c>
      <c r="J19" s="2">
        <v>77</v>
      </c>
      <c r="K19" s="2">
        <v>69</v>
      </c>
      <c r="L19" s="7" t="s">
        <v>93</v>
      </c>
      <c r="M19" s="26"/>
      <c r="N19" s="7" t="s">
        <v>93</v>
      </c>
      <c r="O19" s="7" t="s">
        <v>93</v>
      </c>
      <c r="P19" s="1" t="s">
        <v>73</v>
      </c>
      <c r="Q19" s="1"/>
      <c r="R19" s="1"/>
    </row>
    <row r="20" spans="2:18" ht="16.5" customHeight="1">
      <c r="B20" s="37" t="s">
        <v>21</v>
      </c>
      <c r="C20" s="10" t="s">
        <v>36</v>
      </c>
      <c r="D20" s="10">
        <v>4</v>
      </c>
      <c r="E20" s="10" t="s">
        <v>37</v>
      </c>
      <c r="F20" s="10" t="s">
        <v>45</v>
      </c>
      <c r="G20" s="2">
        <v>11</v>
      </c>
      <c r="H20" s="7" t="s">
        <v>94</v>
      </c>
      <c r="I20" s="2">
        <v>0.6</v>
      </c>
      <c r="J20" s="2">
        <v>107</v>
      </c>
      <c r="K20" s="2">
        <v>103</v>
      </c>
      <c r="L20" s="7" t="s">
        <v>93</v>
      </c>
      <c r="M20" s="26"/>
      <c r="N20" s="7" t="s">
        <v>93</v>
      </c>
      <c r="O20" s="7" t="s">
        <v>93</v>
      </c>
      <c r="P20" s="1" t="s">
        <v>131</v>
      </c>
      <c r="Q20" s="1"/>
      <c r="R20" s="1"/>
    </row>
    <row r="21" spans="2:18" ht="21.75" customHeight="1" thickBot="1">
      <c r="B21" s="63" t="s">
        <v>26</v>
      </c>
      <c r="C21" s="64"/>
      <c r="D21" s="64"/>
      <c r="E21" s="64"/>
      <c r="F21" s="64"/>
      <c r="G21" s="64"/>
      <c r="H21" s="65"/>
      <c r="I21" s="32">
        <f>SUM(I18:I20)</f>
        <v>2.4</v>
      </c>
      <c r="J21" s="32">
        <f>SUM(J18:J20)</f>
        <v>380</v>
      </c>
      <c r="K21" s="32">
        <f>SUM(K18:K20)</f>
        <v>360</v>
      </c>
      <c r="L21" s="33"/>
      <c r="M21" s="34"/>
      <c r="N21" s="30"/>
      <c r="O21" s="30"/>
      <c r="P21" s="30"/>
      <c r="Q21" s="30"/>
      <c r="R21" s="35"/>
    </row>
    <row r="22" spans="2:18" ht="34.5" customHeight="1" thickBot="1">
      <c r="B22" s="10" t="s">
        <v>18</v>
      </c>
      <c r="C22" s="18" t="s">
        <v>95</v>
      </c>
      <c r="D22" s="10">
        <v>4</v>
      </c>
      <c r="E22" s="10" t="s">
        <v>37</v>
      </c>
      <c r="F22" s="10" t="s">
        <v>45</v>
      </c>
      <c r="G22" s="10">
        <v>16</v>
      </c>
      <c r="H22" s="12" t="s">
        <v>69</v>
      </c>
      <c r="I22" s="10">
        <v>1</v>
      </c>
      <c r="J22" s="10">
        <v>78</v>
      </c>
      <c r="K22" s="10">
        <v>73</v>
      </c>
      <c r="L22" s="5" t="s">
        <v>15</v>
      </c>
      <c r="M22" s="28"/>
      <c r="N22" s="29" t="s">
        <v>96</v>
      </c>
      <c r="O22" s="1" t="s">
        <v>92</v>
      </c>
      <c r="P22" s="3" t="s">
        <v>79</v>
      </c>
      <c r="Q22" s="3"/>
      <c r="R22" s="3"/>
    </row>
    <row r="23" spans="2:18" ht="21.75" customHeight="1">
      <c r="B23" s="10" t="s">
        <v>20</v>
      </c>
      <c r="C23" s="18" t="s">
        <v>95</v>
      </c>
      <c r="D23" s="10">
        <v>4</v>
      </c>
      <c r="E23" s="10" t="s">
        <v>37</v>
      </c>
      <c r="F23" s="10" t="s">
        <v>57</v>
      </c>
      <c r="G23" s="2">
        <v>27</v>
      </c>
      <c r="H23" s="7" t="s">
        <v>39</v>
      </c>
      <c r="I23" s="2">
        <v>0.5</v>
      </c>
      <c r="J23" s="2">
        <v>55</v>
      </c>
      <c r="K23" s="2">
        <v>52</v>
      </c>
      <c r="L23" s="7" t="s">
        <v>93</v>
      </c>
      <c r="M23" s="27"/>
      <c r="N23" s="7" t="s">
        <v>93</v>
      </c>
      <c r="O23" s="7" t="s">
        <v>93</v>
      </c>
      <c r="P23" s="3" t="s">
        <v>58</v>
      </c>
      <c r="Q23" s="1"/>
      <c r="R23" s="1"/>
    </row>
    <row r="24" spans="2:18" ht="21.75" customHeight="1" thickBot="1">
      <c r="B24" s="13" t="s">
        <v>21</v>
      </c>
      <c r="C24" s="18" t="s">
        <v>95</v>
      </c>
      <c r="D24" s="10">
        <v>4</v>
      </c>
      <c r="E24" s="10" t="s">
        <v>37</v>
      </c>
      <c r="F24" s="10" t="s">
        <v>57</v>
      </c>
      <c r="G24" s="2">
        <v>15</v>
      </c>
      <c r="H24" s="7" t="s">
        <v>68</v>
      </c>
      <c r="I24" s="2">
        <v>0.7</v>
      </c>
      <c r="J24" s="2">
        <v>37</v>
      </c>
      <c r="K24" s="2">
        <v>36</v>
      </c>
      <c r="L24" s="7" t="s">
        <v>93</v>
      </c>
      <c r="M24" s="27"/>
      <c r="N24" s="7" t="s">
        <v>93</v>
      </c>
      <c r="O24" s="7" t="s">
        <v>93</v>
      </c>
      <c r="P24" s="3" t="s">
        <v>79</v>
      </c>
      <c r="Q24" s="1"/>
      <c r="R24" s="1"/>
    </row>
    <row r="25" spans="2:18" ht="21.75" customHeight="1" thickBot="1">
      <c r="B25" s="60" t="s">
        <v>97</v>
      </c>
      <c r="C25" s="61"/>
      <c r="D25" s="61"/>
      <c r="E25" s="61"/>
      <c r="F25" s="61"/>
      <c r="G25" s="61"/>
      <c r="H25" s="62"/>
      <c r="I25" s="54">
        <f>SUM(I22:I24)</f>
        <v>2.2</v>
      </c>
      <c r="J25" s="54">
        <f>SUM(J22:J24)</f>
        <v>170</v>
      </c>
      <c r="K25" s="54">
        <f>SUM(K22:K24)</f>
        <v>161</v>
      </c>
      <c r="L25" s="47"/>
      <c r="M25" s="48"/>
      <c r="N25" s="40"/>
      <c r="O25" s="40"/>
      <c r="P25" s="40"/>
      <c r="Q25" s="40"/>
      <c r="R25" s="41"/>
    </row>
    <row r="26" spans="2:18" ht="27" customHeight="1" thickBot="1">
      <c r="B26" s="10" t="s">
        <v>18</v>
      </c>
      <c r="C26" s="18" t="s">
        <v>52</v>
      </c>
      <c r="D26" s="10">
        <v>4</v>
      </c>
      <c r="E26" s="10" t="s">
        <v>37</v>
      </c>
      <c r="F26" s="10" t="s">
        <v>45</v>
      </c>
      <c r="G26" s="10">
        <v>24</v>
      </c>
      <c r="H26" s="12" t="s">
        <v>65</v>
      </c>
      <c r="I26" s="10">
        <v>0.7</v>
      </c>
      <c r="J26" s="10">
        <v>63</v>
      </c>
      <c r="K26" s="10">
        <v>59</v>
      </c>
      <c r="L26" s="5" t="s">
        <v>15</v>
      </c>
      <c r="M26" s="28"/>
      <c r="N26" s="29" t="s">
        <v>98</v>
      </c>
      <c r="O26" s="1" t="s">
        <v>92</v>
      </c>
      <c r="P26" s="3" t="s">
        <v>53</v>
      </c>
      <c r="Q26" s="3"/>
      <c r="R26" s="3"/>
    </row>
    <row r="27" spans="2:18" ht="16.5" customHeight="1">
      <c r="B27" s="13" t="s">
        <v>20</v>
      </c>
      <c r="C27" s="18" t="s">
        <v>52</v>
      </c>
      <c r="D27" s="10">
        <v>4</v>
      </c>
      <c r="E27" s="10" t="s">
        <v>37</v>
      </c>
      <c r="F27" s="2" t="s">
        <v>38</v>
      </c>
      <c r="G27" s="2">
        <v>39</v>
      </c>
      <c r="H27" s="7" t="s">
        <v>87</v>
      </c>
      <c r="I27" s="2">
        <v>0.5</v>
      </c>
      <c r="J27" s="2">
        <v>71</v>
      </c>
      <c r="K27" s="2">
        <v>62</v>
      </c>
      <c r="L27" s="7" t="s">
        <v>93</v>
      </c>
      <c r="M27" s="27"/>
      <c r="N27" s="7" t="s">
        <v>93</v>
      </c>
      <c r="O27" s="7" t="s">
        <v>93</v>
      </c>
      <c r="P27" s="3" t="s">
        <v>53</v>
      </c>
      <c r="Q27" s="1"/>
      <c r="R27" s="1"/>
    </row>
    <row r="28" spans="2:18" ht="16.5" customHeight="1">
      <c r="B28" s="13" t="s">
        <v>21</v>
      </c>
      <c r="C28" s="18" t="s">
        <v>52</v>
      </c>
      <c r="D28" s="10">
        <v>4</v>
      </c>
      <c r="E28" s="10" t="s">
        <v>37</v>
      </c>
      <c r="F28" s="2" t="s">
        <v>99</v>
      </c>
      <c r="G28" s="2">
        <v>32</v>
      </c>
      <c r="H28" s="7" t="s">
        <v>85</v>
      </c>
      <c r="I28" s="2">
        <v>0.5</v>
      </c>
      <c r="J28" s="2">
        <v>60</v>
      </c>
      <c r="K28" s="2">
        <v>58</v>
      </c>
      <c r="L28" s="7" t="s">
        <v>93</v>
      </c>
      <c r="M28" s="27"/>
      <c r="N28" s="7" t="s">
        <v>93</v>
      </c>
      <c r="O28" s="7" t="s">
        <v>93</v>
      </c>
      <c r="P28" s="3" t="s">
        <v>53</v>
      </c>
      <c r="Q28" s="1"/>
      <c r="R28" s="1"/>
    </row>
    <row r="29" spans="2:18" ht="16.5" customHeight="1">
      <c r="B29" s="10" t="s">
        <v>22</v>
      </c>
      <c r="C29" s="18" t="s">
        <v>52</v>
      </c>
      <c r="D29" s="10">
        <v>4</v>
      </c>
      <c r="E29" s="10" t="s">
        <v>37</v>
      </c>
      <c r="F29" s="2" t="s">
        <v>99</v>
      </c>
      <c r="G29" s="2">
        <v>22</v>
      </c>
      <c r="H29" s="7" t="s">
        <v>88</v>
      </c>
      <c r="I29" s="2">
        <v>1</v>
      </c>
      <c r="J29" s="2">
        <v>89</v>
      </c>
      <c r="K29" s="2">
        <v>85</v>
      </c>
      <c r="L29" s="7" t="s">
        <v>93</v>
      </c>
      <c r="M29" s="27"/>
      <c r="N29" s="7" t="s">
        <v>93</v>
      </c>
      <c r="O29" s="7" t="s">
        <v>93</v>
      </c>
      <c r="P29" s="3" t="s">
        <v>53</v>
      </c>
      <c r="Q29" s="1"/>
      <c r="R29" s="1"/>
    </row>
    <row r="30" spans="2:18" ht="19.5" customHeight="1" thickBot="1">
      <c r="B30" s="10" t="s">
        <v>23</v>
      </c>
      <c r="C30" s="18" t="s">
        <v>52</v>
      </c>
      <c r="D30" s="10">
        <v>4</v>
      </c>
      <c r="E30" s="10" t="s">
        <v>37</v>
      </c>
      <c r="F30" s="2" t="s">
        <v>99</v>
      </c>
      <c r="G30" s="2">
        <v>21</v>
      </c>
      <c r="H30" s="7" t="s">
        <v>41</v>
      </c>
      <c r="I30" s="2">
        <v>1</v>
      </c>
      <c r="J30" s="2">
        <v>165</v>
      </c>
      <c r="K30" s="2">
        <v>156</v>
      </c>
      <c r="L30" s="7" t="s">
        <v>93</v>
      </c>
      <c r="M30" s="27"/>
      <c r="N30" s="7" t="s">
        <v>93</v>
      </c>
      <c r="O30" s="7" t="s">
        <v>93</v>
      </c>
      <c r="P30" s="3" t="s">
        <v>53</v>
      </c>
      <c r="Q30" s="1"/>
      <c r="R30" s="1"/>
    </row>
    <row r="31" spans="2:18" ht="19.5" customHeight="1" thickBot="1">
      <c r="B31" s="60" t="s">
        <v>100</v>
      </c>
      <c r="C31" s="61"/>
      <c r="D31" s="61"/>
      <c r="E31" s="61"/>
      <c r="F31" s="61"/>
      <c r="G31" s="61"/>
      <c r="H31" s="62"/>
      <c r="I31" s="55">
        <f>SUM(I26:I30)</f>
        <v>3.7</v>
      </c>
      <c r="J31" s="55">
        <f>SUM(J26:J30)</f>
        <v>448</v>
      </c>
      <c r="K31" s="55">
        <f>SUM(K26:K30)</f>
        <v>420</v>
      </c>
      <c r="L31" s="56"/>
      <c r="M31" s="57"/>
      <c r="N31" s="57"/>
      <c r="O31" s="57"/>
      <c r="P31" s="57"/>
      <c r="Q31" s="57"/>
      <c r="R31" s="58"/>
    </row>
    <row r="32" spans="2:18" ht="19.5" customHeight="1" thickBot="1">
      <c r="B32" s="13">
        <v>1</v>
      </c>
      <c r="C32" s="18" t="s">
        <v>54</v>
      </c>
      <c r="D32" s="10">
        <v>4</v>
      </c>
      <c r="E32" s="10" t="s">
        <v>37</v>
      </c>
      <c r="F32" s="2" t="s">
        <v>38</v>
      </c>
      <c r="G32" s="2">
        <v>9</v>
      </c>
      <c r="H32" s="7" t="s">
        <v>56</v>
      </c>
      <c r="I32" s="2">
        <v>0.7</v>
      </c>
      <c r="J32" s="2">
        <v>91</v>
      </c>
      <c r="K32" s="2">
        <v>82</v>
      </c>
      <c r="L32" s="5" t="s">
        <v>15</v>
      </c>
      <c r="M32" s="28"/>
      <c r="N32" s="29" t="s">
        <v>112</v>
      </c>
      <c r="O32" s="1" t="s">
        <v>92</v>
      </c>
      <c r="P32" s="3" t="s">
        <v>59</v>
      </c>
      <c r="Q32" s="1"/>
      <c r="R32" s="1"/>
    </row>
    <row r="33" spans="2:18" ht="19.5" customHeight="1">
      <c r="B33" s="11">
        <v>2</v>
      </c>
      <c r="C33" s="18" t="s">
        <v>54</v>
      </c>
      <c r="D33" s="10">
        <v>4</v>
      </c>
      <c r="E33" s="10" t="s">
        <v>37</v>
      </c>
      <c r="F33" s="2" t="s">
        <v>45</v>
      </c>
      <c r="G33" s="8">
        <v>30</v>
      </c>
      <c r="H33" s="9" t="s">
        <v>49</v>
      </c>
      <c r="I33" s="8">
        <v>0.4</v>
      </c>
      <c r="J33" s="8">
        <v>42</v>
      </c>
      <c r="K33" s="8">
        <v>39</v>
      </c>
      <c r="L33" s="7" t="s">
        <v>93</v>
      </c>
      <c r="M33" s="27"/>
      <c r="N33" s="7" t="s">
        <v>93</v>
      </c>
      <c r="O33" s="7" t="s">
        <v>93</v>
      </c>
      <c r="P33" s="3" t="s">
        <v>79</v>
      </c>
      <c r="Q33" s="1"/>
      <c r="R33" s="1"/>
    </row>
    <row r="34" spans="2:18" ht="19.5" customHeight="1">
      <c r="B34" s="11">
        <v>3</v>
      </c>
      <c r="C34" s="18" t="s">
        <v>54</v>
      </c>
      <c r="D34" s="10">
        <v>4</v>
      </c>
      <c r="E34" s="10" t="s">
        <v>37</v>
      </c>
      <c r="F34" s="2" t="s">
        <v>38</v>
      </c>
      <c r="G34" s="8">
        <v>2</v>
      </c>
      <c r="H34" s="9" t="s">
        <v>48</v>
      </c>
      <c r="I34" s="8">
        <v>0.3</v>
      </c>
      <c r="J34" s="8">
        <v>78</v>
      </c>
      <c r="K34" s="8">
        <v>69</v>
      </c>
      <c r="L34" s="7" t="s">
        <v>93</v>
      </c>
      <c r="M34" s="27"/>
      <c r="N34" s="7" t="s">
        <v>93</v>
      </c>
      <c r="O34" s="7" t="s">
        <v>93</v>
      </c>
      <c r="P34" s="3" t="s">
        <v>59</v>
      </c>
      <c r="Q34" s="1"/>
      <c r="R34" s="1"/>
    </row>
    <row r="35" spans="2:18" ht="19.5" customHeight="1">
      <c r="B35" s="11">
        <v>4</v>
      </c>
      <c r="C35" s="18" t="s">
        <v>54</v>
      </c>
      <c r="D35" s="10">
        <v>4</v>
      </c>
      <c r="E35" s="10" t="s">
        <v>37</v>
      </c>
      <c r="F35" s="2" t="s">
        <v>102</v>
      </c>
      <c r="G35" s="8">
        <v>60</v>
      </c>
      <c r="H35" s="9" t="s">
        <v>61</v>
      </c>
      <c r="I35" s="8">
        <v>1</v>
      </c>
      <c r="J35" s="8">
        <v>180</v>
      </c>
      <c r="K35" s="8">
        <v>160</v>
      </c>
      <c r="L35" s="7" t="s">
        <v>93</v>
      </c>
      <c r="M35" s="27"/>
      <c r="N35" s="7" t="s">
        <v>93</v>
      </c>
      <c r="O35" s="7" t="s">
        <v>93</v>
      </c>
      <c r="P35" s="3" t="s">
        <v>78</v>
      </c>
      <c r="Q35" s="1"/>
      <c r="R35" s="1"/>
    </row>
    <row r="36" spans="2:18" ht="19.5" customHeight="1">
      <c r="B36" s="11">
        <v>5</v>
      </c>
      <c r="C36" s="18" t="s">
        <v>54</v>
      </c>
      <c r="D36" s="10">
        <v>4</v>
      </c>
      <c r="E36" s="10" t="s">
        <v>37</v>
      </c>
      <c r="F36" s="2" t="s">
        <v>38</v>
      </c>
      <c r="G36" s="8">
        <v>2</v>
      </c>
      <c r="H36" s="9" t="s">
        <v>63</v>
      </c>
      <c r="I36" s="8">
        <v>0.7</v>
      </c>
      <c r="J36" s="8">
        <v>178</v>
      </c>
      <c r="K36" s="8">
        <v>158</v>
      </c>
      <c r="L36" s="7" t="s">
        <v>93</v>
      </c>
      <c r="M36" s="27"/>
      <c r="N36" s="7" t="s">
        <v>93</v>
      </c>
      <c r="O36" s="7" t="s">
        <v>93</v>
      </c>
      <c r="P36" s="3" t="s">
        <v>59</v>
      </c>
      <c r="Q36" s="1"/>
      <c r="R36" s="1"/>
    </row>
    <row r="37" spans="2:18" ht="19.5" customHeight="1" thickBot="1">
      <c r="B37" s="11">
        <v>6</v>
      </c>
      <c r="C37" s="18" t="s">
        <v>54</v>
      </c>
      <c r="D37" s="10">
        <v>4</v>
      </c>
      <c r="E37" s="10" t="s">
        <v>37</v>
      </c>
      <c r="F37" s="2" t="s">
        <v>38</v>
      </c>
      <c r="G37" s="8">
        <v>9</v>
      </c>
      <c r="H37" s="9" t="s">
        <v>101</v>
      </c>
      <c r="I37" s="8">
        <v>0.5</v>
      </c>
      <c r="J37" s="8">
        <v>61</v>
      </c>
      <c r="K37" s="8">
        <v>54</v>
      </c>
      <c r="L37" s="7" t="s">
        <v>93</v>
      </c>
      <c r="M37" s="27"/>
      <c r="N37" s="7" t="s">
        <v>93</v>
      </c>
      <c r="O37" s="7" t="s">
        <v>93</v>
      </c>
      <c r="P37" s="3" t="s">
        <v>59</v>
      </c>
      <c r="Q37" s="1"/>
      <c r="R37" s="1"/>
    </row>
    <row r="38" spans="2:18" ht="18.75" customHeight="1" thickBot="1">
      <c r="B38" s="60" t="s">
        <v>122</v>
      </c>
      <c r="C38" s="61"/>
      <c r="D38" s="61"/>
      <c r="E38" s="61"/>
      <c r="F38" s="61"/>
      <c r="G38" s="61"/>
      <c r="H38" s="62"/>
      <c r="I38" s="55">
        <f>SUM(I32:I37)</f>
        <v>3.6000000000000005</v>
      </c>
      <c r="J38" s="55">
        <f>SUM(J32:J37)</f>
        <v>630</v>
      </c>
      <c r="K38" s="55">
        <f>SUM(K32:K37)</f>
        <v>562</v>
      </c>
      <c r="L38" s="56"/>
      <c r="M38" s="57"/>
      <c r="N38" s="57"/>
      <c r="O38" s="57"/>
      <c r="P38" s="57"/>
      <c r="Q38" s="57"/>
      <c r="R38" s="58"/>
    </row>
    <row r="39" spans="2:18" ht="24" customHeight="1" thickBot="1">
      <c r="B39" s="11">
        <v>1</v>
      </c>
      <c r="C39" s="18" t="s">
        <v>103</v>
      </c>
      <c r="D39" s="10">
        <v>4</v>
      </c>
      <c r="E39" s="10" t="s">
        <v>37</v>
      </c>
      <c r="F39" s="2" t="s">
        <v>45</v>
      </c>
      <c r="G39" s="8">
        <v>3</v>
      </c>
      <c r="H39" s="9" t="s">
        <v>72</v>
      </c>
      <c r="I39" s="8">
        <v>1</v>
      </c>
      <c r="J39" s="8">
        <v>116</v>
      </c>
      <c r="K39" s="8">
        <v>110</v>
      </c>
      <c r="L39" s="5" t="s">
        <v>15</v>
      </c>
      <c r="M39" s="28"/>
      <c r="N39" s="29" t="s">
        <v>113</v>
      </c>
      <c r="O39" s="1" t="s">
        <v>92</v>
      </c>
      <c r="P39" s="3" t="s">
        <v>132</v>
      </c>
      <c r="Q39" s="1"/>
      <c r="R39" s="1"/>
    </row>
    <row r="40" spans="2:18" ht="24" customHeight="1" thickBot="1">
      <c r="B40" s="60" t="s">
        <v>104</v>
      </c>
      <c r="C40" s="61"/>
      <c r="D40" s="61"/>
      <c r="E40" s="61"/>
      <c r="F40" s="61"/>
      <c r="G40" s="61"/>
      <c r="H40" s="62"/>
      <c r="I40" s="55">
        <f>I39</f>
        <v>1</v>
      </c>
      <c r="J40" s="55">
        <f>J39</f>
        <v>116</v>
      </c>
      <c r="K40" s="55">
        <f>K39</f>
        <v>110</v>
      </c>
      <c r="L40" s="56"/>
      <c r="M40" s="57"/>
      <c r="N40" s="57"/>
      <c r="O40" s="57"/>
      <c r="P40" s="57"/>
      <c r="Q40" s="57"/>
      <c r="R40" s="58"/>
    </row>
    <row r="41" spans="2:18" ht="24" customHeight="1" thickBot="1">
      <c r="B41" s="11">
        <v>1</v>
      </c>
      <c r="C41" s="18" t="s">
        <v>105</v>
      </c>
      <c r="D41" s="10">
        <v>4</v>
      </c>
      <c r="E41" s="10" t="s">
        <v>37</v>
      </c>
      <c r="F41" s="2" t="s">
        <v>38</v>
      </c>
      <c r="G41" s="8">
        <v>12</v>
      </c>
      <c r="H41" s="9" t="s">
        <v>106</v>
      </c>
      <c r="I41" s="8">
        <v>0.4</v>
      </c>
      <c r="J41" s="8">
        <v>41</v>
      </c>
      <c r="K41" s="8">
        <v>35</v>
      </c>
      <c r="L41" s="5" t="s">
        <v>15</v>
      </c>
      <c r="M41" s="28"/>
      <c r="N41" s="29" t="s">
        <v>114</v>
      </c>
      <c r="O41" s="1" t="s">
        <v>92</v>
      </c>
      <c r="P41" s="3" t="s">
        <v>64</v>
      </c>
      <c r="Q41" s="1"/>
      <c r="R41" s="1"/>
    </row>
    <row r="42" spans="2:18" ht="24" customHeight="1">
      <c r="B42" s="11">
        <v>2</v>
      </c>
      <c r="C42" s="18" t="s">
        <v>105</v>
      </c>
      <c r="D42" s="10">
        <v>4</v>
      </c>
      <c r="E42" s="10" t="s">
        <v>37</v>
      </c>
      <c r="F42" s="2" t="s">
        <v>38</v>
      </c>
      <c r="G42" s="8">
        <v>7</v>
      </c>
      <c r="H42" s="9" t="s">
        <v>107</v>
      </c>
      <c r="I42" s="8">
        <v>1</v>
      </c>
      <c r="J42" s="8">
        <v>67</v>
      </c>
      <c r="K42" s="8">
        <v>58</v>
      </c>
      <c r="L42" s="7" t="s">
        <v>93</v>
      </c>
      <c r="M42" s="27"/>
      <c r="N42" s="7" t="s">
        <v>93</v>
      </c>
      <c r="O42" s="7" t="s">
        <v>93</v>
      </c>
      <c r="P42" s="3" t="s">
        <v>60</v>
      </c>
      <c r="Q42" s="1"/>
      <c r="R42" s="1"/>
    </row>
    <row r="43" spans="2:18" ht="21" customHeight="1" thickBot="1">
      <c r="B43" s="11">
        <v>3</v>
      </c>
      <c r="C43" s="18" t="s">
        <v>105</v>
      </c>
      <c r="D43" s="10">
        <v>4</v>
      </c>
      <c r="E43" s="10" t="s">
        <v>37</v>
      </c>
      <c r="F43" s="2" t="s">
        <v>38</v>
      </c>
      <c r="G43" s="8">
        <v>6</v>
      </c>
      <c r="H43" s="9" t="s">
        <v>86</v>
      </c>
      <c r="I43" s="8">
        <v>0.8</v>
      </c>
      <c r="J43" s="8">
        <v>53</v>
      </c>
      <c r="K43" s="8">
        <v>46</v>
      </c>
      <c r="L43" s="7" t="s">
        <v>93</v>
      </c>
      <c r="M43" s="27"/>
      <c r="N43" s="7" t="s">
        <v>93</v>
      </c>
      <c r="O43" s="7" t="s">
        <v>93</v>
      </c>
      <c r="P43" s="3" t="s">
        <v>60</v>
      </c>
      <c r="Q43" s="1"/>
      <c r="R43" s="1"/>
    </row>
    <row r="44" spans="2:18" ht="21" customHeight="1" thickBot="1">
      <c r="B44" s="60" t="s">
        <v>108</v>
      </c>
      <c r="C44" s="61"/>
      <c r="D44" s="61"/>
      <c r="E44" s="61"/>
      <c r="F44" s="61"/>
      <c r="G44" s="61"/>
      <c r="H44" s="62"/>
      <c r="I44" s="55">
        <f>SUM(I41:I43)</f>
        <v>2.2</v>
      </c>
      <c r="J44" s="55">
        <f>SUM(J41:J43)</f>
        <v>161</v>
      </c>
      <c r="K44" s="55">
        <f>SUM(K41:K43)</f>
        <v>139</v>
      </c>
      <c r="L44" s="56"/>
      <c r="M44" s="57"/>
      <c r="N44" s="57"/>
      <c r="O44" s="57"/>
      <c r="P44" s="57"/>
      <c r="Q44" s="57"/>
      <c r="R44" s="58"/>
    </row>
    <row r="45" spans="2:18" ht="30" customHeight="1" thickBot="1">
      <c r="B45" s="11">
        <v>1</v>
      </c>
      <c r="C45" s="18" t="s">
        <v>109</v>
      </c>
      <c r="D45" s="10">
        <v>4</v>
      </c>
      <c r="E45" s="10" t="s">
        <v>37</v>
      </c>
      <c r="F45" s="2" t="s">
        <v>38</v>
      </c>
      <c r="G45" s="8">
        <v>13</v>
      </c>
      <c r="H45" s="9" t="s">
        <v>110</v>
      </c>
      <c r="I45" s="8">
        <v>1</v>
      </c>
      <c r="J45" s="8">
        <v>175</v>
      </c>
      <c r="K45" s="8">
        <v>155</v>
      </c>
      <c r="L45" s="5" t="s">
        <v>15</v>
      </c>
      <c r="M45" s="28"/>
      <c r="N45" s="29" t="s">
        <v>115</v>
      </c>
      <c r="O45" s="1" t="s">
        <v>92</v>
      </c>
      <c r="P45" s="3" t="s">
        <v>40</v>
      </c>
      <c r="Q45" s="1"/>
      <c r="R45" s="1"/>
    </row>
    <row r="46" spans="2:18" ht="23.25" customHeight="1">
      <c r="B46" s="11">
        <v>2</v>
      </c>
      <c r="C46" s="18" t="s">
        <v>109</v>
      </c>
      <c r="D46" s="10">
        <v>4</v>
      </c>
      <c r="E46" s="10" t="s">
        <v>37</v>
      </c>
      <c r="F46" s="2" t="s">
        <v>38</v>
      </c>
      <c r="G46" s="8">
        <v>12</v>
      </c>
      <c r="H46" s="9" t="s">
        <v>42</v>
      </c>
      <c r="I46" s="8">
        <v>0.6</v>
      </c>
      <c r="J46" s="8">
        <v>130</v>
      </c>
      <c r="K46" s="8">
        <v>117</v>
      </c>
      <c r="L46" s="7" t="s">
        <v>93</v>
      </c>
      <c r="M46" s="27"/>
      <c r="N46" s="7" t="s">
        <v>93</v>
      </c>
      <c r="O46" s="7" t="s">
        <v>93</v>
      </c>
      <c r="P46" s="3" t="s">
        <v>40</v>
      </c>
      <c r="Q46" s="1"/>
      <c r="R46" s="1"/>
    </row>
    <row r="47" spans="2:18" ht="23.25" customHeight="1">
      <c r="B47" s="11">
        <v>3</v>
      </c>
      <c r="C47" s="18" t="s">
        <v>109</v>
      </c>
      <c r="D47" s="10">
        <v>4</v>
      </c>
      <c r="E47" s="10" t="s">
        <v>37</v>
      </c>
      <c r="F47" s="2" t="s">
        <v>45</v>
      </c>
      <c r="G47" s="8">
        <v>1</v>
      </c>
      <c r="H47" s="9" t="s">
        <v>43</v>
      </c>
      <c r="I47" s="8">
        <v>1</v>
      </c>
      <c r="J47" s="8">
        <v>79</v>
      </c>
      <c r="K47" s="8">
        <v>74</v>
      </c>
      <c r="L47" s="7" t="s">
        <v>93</v>
      </c>
      <c r="M47" s="27"/>
      <c r="N47" s="7" t="s">
        <v>93</v>
      </c>
      <c r="O47" s="7" t="s">
        <v>93</v>
      </c>
      <c r="P47" s="3" t="s">
        <v>70</v>
      </c>
      <c r="Q47" s="1"/>
      <c r="R47" s="1"/>
    </row>
    <row r="48" spans="2:18" ht="23.25" customHeight="1">
      <c r="B48" s="11">
        <v>4</v>
      </c>
      <c r="C48" s="18" t="s">
        <v>109</v>
      </c>
      <c r="D48" s="10">
        <v>4</v>
      </c>
      <c r="E48" s="10" t="s">
        <v>37</v>
      </c>
      <c r="F48" s="2" t="s">
        <v>38</v>
      </c>
      <c r="G48" s="8">
        <v>12</v>
      </c>
      <c r="H48" s="9" t="s">
        <v>41</v>
      </c>
      <c r="I48" s="8">
        <v>0.7</v>
      </c>
      <c r="J48" s="8">
        <v>177</v>
      </c>
      <c r="K48" s="8">
        <v>158</v>
      </c>
      <c r="L48" s="7" t="s">
        <v>93</v>
      </c>
      <c r="M48" s="27"/>
      <c r="N48" s="7" t="s">
        <v>93</v>
      </c>
      <c r="O48" s="7" t="s">
        <v>93</v>
      </c>
      <c r="P48" s="3" t="s">
        <v>40</v>
      </c>
      <c r="Q48" s="1"/>
      <c r="R48" s="1"/>
    </row>
    <row r="49" spans="2:18" ht="23.25" customHeight="1" thickBot="1">
      <c r="B49" s="11">
        <v>5</v>
      </c>
      <c r="C49" s="18" t="s">
        <v>109</v>
      </c>
      <c r="D49" s="10">
        <v>4</v>
      </c>
      <c r="E49" s="10" t="s">
        <v>37</v>
      </c>
      <c r="F49" s="2" t="s">
        <v>38</v>
      </c>
      <c r="G49" s="8">
        <v>8</v>
      </c>
      <c r="H49" s="9" t="s">
        <v>84</v>
      </c>
      <c r="I49" s="8">
        <v>1</v>
      </c>
      <c r="J49" s="8">
        <v>198</v>
      </c>
      <c r="K49" s="8">
        <v>182</v>
      </c>
      <c r="L49" s="7" t="s">
        <v>93</v>
      </c>
      <c r="M49" s="27"/>
      <c r="N49" s="7" t="s">
        <v>93</v>
      </c>
      <c r="O49" s="7" t="s">
        <v>93</v>
      </c>
      <c r="P49" s="3" t="s">
        <v>70</v>
      </c>
      <c r="Q49" s="1"/>
      <c r="R49" s="1"/>
    </row>
    <row r="50" spans="2:18" ht="23.25" customHeight="1" thickBot="1">
      <c r="B50" s="111" t="s">
        <v>111</v>
      </c>
      <c r="C50" s="112"/>
      <c r="D50" s="112"/>
      <c r="E50" s="112"/>
      <c r="F50" s="112"/>
      <c r="G50" s="112"/>
      <c r="H50" s="113"/>
      <c r="I50" s="114">
        <f>SUM(I45:I49)</f>
        <v>4.3</v>
      </c>
      <c r="J50" s="114">
        <f>SUM(J45:J49)</f>
        <v>759</v>
      </c>
      <c r="K50" s="114">
        <f>SUM(K45:K49)</f>
        <v>686</v>
      </c>
      <c r="L50" s="115"/>
      <c r="M50" s="116"/>
      <c r="N50" s="116"/>
      <c r="O50" s="116"/>
      <c r="P50" s="116"/>
      <c r="Q50" s="116"/>
      <c r="R50" s="117"/>
    </row>
    <row r="51" spans="2:18" ht="19.5" customHeight="1" thickBot="1">
      <c r="B51" s="118" t="s">
        <v>24</v>
      </c>
      <c r="C51" s="119"/>
      <c r="D51" s="119"/>
      <c r="E51" s="119"/>
      <c r="F51" s="119"/>
      <c r="G51" s="119"/>
      <c r="H51" s="119"/>
      <c r="I51" s="105">
        <f>I21+I25+I31+I38+I40+I44+I50</f>
        <v>19.400000000000002</v>
      </c>
      <c r="J51" s="105">
        <f>J21+J25+J31+J38+J40+J44+J50</f>
        <v>2664</v>
      </c>
      <c r="K51" s="105">
        <f>K21+K25+K31+K38+K40+K44+K50</f>
        <v>2438</v>
      </c>
      <c r="L51" s="105"/>
      <c r="M51" s="105"/>
      <c r="N51" s="105"/>
      <c r="O51" s="105"/>
      <c r="P51" s="105"/>
      <c r="Q51" s="105"/>
      <c r="R51" s="106"/>
    </row>
    <row r="52" spans="2:18" ht="24.75" customHeight="1" thickBot="1">
      <c r="B52" s="135" t="s">
        <v>163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</row>
    <row r="53" spans="2:18" ht="40.5" customHeight="1" thickBot="1">
      <c r="B53" s="10">
        <v>1</v>
      </c>
      <c r="C53" s="10" t="s">
        <v>36</v>
      </c>
      <c r="D53" s="10">
        <v>4</v>
      </c>
      <c r="E53" s="10" t="s">
        <v>134</v>
      </c>
      <c r="F53" s="10" t="s">
        <v>38</v>
      </c>
      <c r="G53" s="10">
        <v>19</v>
      </c>
      <c r="H53" s="10">
        <v>59</v>
      </c>
      <c r="I53" s="10">
        <v>6.6</v>
      </c>
      <c r="J53" s="10">
        <v>33</v>
      </c>
      <c r="K53" s="10">
        <v>28</v>
      </c>
      <c r="L53" s="59" t="s">
        <v>15</v>
      </c>
      <c r="M53" s="134"/>
      <c r="N53" s="133" t="s">
        <v>157</v>
      </c>
      <c r="O53" s="12" t="s">
        <v>136</v>
      </c>
      <c r="P53" s="10" t="s">
        <v>64</v>
      </c>
      <c r="Q53" s="10"/>
      <c r="R53" s="10"/>
    </row>
    <row r="54" spans="2:18" ht="33" customHeight="1">
      <c r="B54" s="13">
        <v>2</v>
      </c>
      <c r="C54" s="10" t="s">
        <v>36</v>
      </c>
      <c r="D54" s="10">
        <v>4</v>
      </c>
      <c r="E54" s="20" t="s">
        <v>140</v>
      </c>
      <c r="F54" s="10" t="s">
        <v>38</v>
      </c>
      <c r="G54" s="13">
        <v>12</v>
      </c>
      <c r="H54" s="14" t="s">
        <v>141</v>
      </c>
      <c r="I54" s="13">
        <v>2.1</v>
      </c>
      <c r="J54" s="13">
        <v>22</v>
      </c>
      <c r="K54" s="13">
        <v>19</v>
      </c>
      <c r="L54" s="14"/>
      <c r="M54" s="134" t="s">
        <v>164</v>
      </c>
      <c r="N54" s="133" t="s">
        <v>146</v>
      </c>
      <c r="O54" s="14" t="s">
        <v>147</v>
      </c>
      <c r="P54" s="10" t="s">
        <v>168</v>
      </c>
      <c r="Q54" s="13"/>
      <c r="R54" s="13"/>
    </row>
    <row r="55" spans="2:18" ht="19.5" customHeight="1">
      <c r="B55" s="13">
        <v>3</v>
      </c>
      <c r="C55" s="10" t="s">
        <v>36</v>
      </c>
      <c r="D55" s="10">
        <v>3</v>
      </c>
      <c r="E55" s="20" t="s">
        <v>140</v>
      </c>
      <c r="F55" s="10" t="s">
        <v>38</v>
      </c>
      <c r="G55" s="13">
        <v>15</v>
      </c>
      <c r="H55" s="14" t="s">
        <v>142</v>
      </c>
      <c r="I55" s="13">
        <v>7</v>
      </c>
      <c r="J55" s="13">
        <v>232</v>
      </c>
      <c r="K55" s="13">
        <v>214</v>
      </c>
      <c r="L55" s="14"/>
      <c r="M55" s="14" t="s">
        <v>93</v>
      </c>
      <c r="N55" s="14" t="s">
        <v>93</v>
      </c>
      <c r="O55" s="14" t="s">
        <v>93</v>
      </c>
      <c r="P55" s="10" t="s">
        <v>168</v>
      </c>
      <c r="Q55" s="13"/>
      <c r="R55" s="13"/>
    </row>
    <row r="56" spans="2:18" ht="19.5" customHeight="1">
      <c r="B56" s="13">
        <v>4</v>
      </c>
      <c r="C56" s="10" t="s">
        <v>36</v>
      </c>
      <c r="D56" s="10">
        <v>3</v>
      </c>
      <c r="E56" s="20" t="s">
        <v>140</v>
      </c>
      <c r="F56" s="10" t="s">
        <v>38</v>
      </c>
      <c r="G56" s="13">
        <v>14</v>
      </c>
      <c r="H56" s="14" t="s">
        <v>143</v>
      </c>
      <c r="I56" s="13">
        <v>1.5</v>
      </c>
      <c r="J56" s="13">
        <v>37</v>
      </c>
      <c r="K56" s="13">
        <v>35</v>
      </c>
      <c r="L56" s="14"/>
      <c r="M56" s="14" t="s">
        <v>93</v>
      </c>
      <c r="N56" s="14" t="s">
        <v>93</v>
      </c>
      <c r="O56" s="14" t="s">
        <v>93</v>
      </c>
      <c r="P56" s="10" t="s">
        <v>168</v>
      </c>
      <c r="Q56" s="13"/>
      <c r="R56" s="13"/>
    </row>
    <row r="57" spans="2:18" ht="19.5" customHeight="1">
      <c r="B57" s="13">
        <v>5</v>
      </c>
      <c r="C57" s="10" t="s">
        <v>36</v>
      </c>
      <c r="D57" s="10">
        <v>3</v>
      </c>
      <c r="E57" s="20" t="s">
        <v>140</v>
      </c>
      <c r="F57" s="10" t="s">
        <v>38</v>
      </c>
      <c r="G57" s="13">
        <v>12</v>
      </c>
      <c r="H57" s="14" t="s">
        <v>144</v>
      </c>
      <c r="I57" s="13">
        <v>3</v>
      </c>
      <c r="J57" s="13">
        <v>22</v>
      </c>
      <c r="K57" s="13">
        <v>19</v>
      </c>
      <c r="L57" s="14"/>
      <c r="M57" s="14" t="s">
        <v>93</v>
      </c>
      <c r="N57" s="14" t="s">
        <v>93</v>
      </c>
      <c r="O57" s="14" t="s">
        <v>93</v>
      </c>
      <c r="P57" s="10" t="s">
        <v>168</v>
      </c>
      <c r="Q57" s="13"/>
      <c r="R57" s="13"/>
    </row>
    <row r="58" spans="2:18" ht="19.5" customHeight="1">
      <c r="B58" s="13">
        <v>6</v>
      </c>
      <c r="C58" s="10" t="s">
        <v>36</v>
      </c>
      <c r="D58" s="10">
        <v>4</v>
      </c>
      <c r="E58" s="20" t="s">
        <v>140</v>
      </c>
      <c r="F58" s="10" t="s">
        <v>38</v>
      </c>
      <c r="G58" s="13">
        <v>2</v>
      </c>
      <c r="H58" s="14" t="s">
        <v>46</v>
      </c>
      <c r="I58" s="13">
        <v>1.2</v>
      </c>
      <c r="J58" s="13">
        <v>42</v>
      </c>
      <c r="K58" s="13">
        <v>37</v>
      </c>
      <c r="L58" s="14"/>
      <c r="M58" s="14" t="s">
        <v>93</v>
      </c>
      <c r="N58" s="14" t="s">
        <v>93</v>
      </c>
      <c r="O58" s="14" t="s">
        <v>93</v>
      </c>
      <c r="P58" s="10" t="s">
        <v>168</v>
      </c>
      <c r="Q58" s="13"/>
      <c r="R58" s="13"/>
    </row>
    <row r="59" spans="2:18" ht="19.5" customHeight="1">
      <c r="B59" s="13">
        <v>7</v>
      </c>
      <c r="C59" s="10" t="s">
        <v>36</v>
      </c>
      <c r="D59" s="10">
        <v>4</v>
      </c>
      <c r="E59" s="20" t="s">
        <v>140</v>
      </c>
      <c r="F59" s="10" t="s">
        <v>38</v>
      </c>
      <c r="G59" s="13">
        <v>3</v>
      </c>
      <c r="H59" s="14" t="s">
        <v>145</v>
      </c>
      <c r="I59" s="13">
        <v>2</v>
      </c>
      <c r="J59" s="13">
        <v>11</v>
      </c>
      <c r="K59" s="13">
        <v>9</v>
      </c>
      <c r="L59" s="14"/>
      <c r="M59" s="14" t="s">
        <v>93</v>
      </c>
      <c r="N59" s="14" t="s">
        <v>93</v>
      </c>
      <c r="O59" s="14" t="s">
        <v>93</v>
      </c>
      <c r="P59" s="10" t="s">
        <v>168</v>
      </c>
      <c r="Q59" s="13"/>
      <c r="R59" s="13"/>
    </row>
    <row r="60" spans="2:18" ht="19.5" customHeight="1" thickBot="1">
      <c r="B60" s="63" t="s">
        <v>26</v>
      </c>
      <c r="C60" s="64"/>
      <c r="D60" s="64"/>
      <c r="E60" s="64"/>
      <c r="F60" s="64"/>
      <c r="G60" s="64"/>
      <c r="H60" s="65"/>
      <c r="I60" s="32">
        <f>SUM(I53:I59)</f>
        <v>23.4</v>
      </c>
      <c r="J60" s="32">
        <f>SUM(J53:J59)</f>
        <v>399</v>
      </c>
      <c r="K60" s="32">
        <f>SUM(K53:K59)</f>
        <v>361</v>
      </c>
      <c r="L60" s="33"/>
      <c r="M60" s="34"/>
      <c r="N60" s="30"/>
      <c r="O60" s="30"/>
      <c r="P60" s="30"/>
      <c r="Q60" s="30"/>
      <c r="R60" s="35"/>
    </row>
    <row r="61" spans="2:18" ht="39" customHeight="1" thickBot="1">
      <c r="B61" s="13">
        <v>1</v>
      </c>
      <c r="C61" s="18" t="s">
        <v>105</v>
      </c>
      <c r="D61" s="10">
        <v>4</v>
      </c>
      <c r="E61" s="20" t="s">
        <v>139</v>
      </c>
      <c r="F61" s="10" t="s">
        <v>38</v>
      </c>
      <c r="G61" s="13">
        <v>4</v>
      </c>
      <c r="H61" s="14" t="s">
        <v>137</v>
      </c>
      <c r="I61" s="13">
        <v>1.4</v>
      </c>
      <c r="J61" s="13">
        <v>23</v>
      </c>
      <c r="K61" s="13">
        <v>19</v>
      </c>
      <c r="L61" s="5" t="s">
        <v>15</v>
      </c>
      <c r="M61" s="125"/>
      <c r="N61" s="29" t="s">
        <v>138</v>
      </c>
      <c r="O61" s="7" t="s">
        <v>136</v>
      </c>
      <c r="P61" s="3" t="s">
        <v>60</v>
      </c>
      <c r="Q61" s="1"/>
      <c r="R61" s="1"/>
    </row>
    <row r="62" spans="2:18" ht="33" customHeight="1">
      <c r="B62" s="13">
        <v>2</v>
      </c>
      <c r="C62" s="18" t="s">
        <v>105</v>
      </c>
      <c r="D62" s="10">
        <v>4</v>
      </c>
      <c r="E62" s="20" t="s">
        <v>140</v>
      </c>
      <c r="F62" s="10" t="s">
        <v>38</v>
      </c>
      <c r="G62" s="13">
        <v>5</v>
      </c>
      <c r="H62" s="14" t="s">
        <v>151</v>
      </c>
      <c r="I62" s="13">
        <v>0.4</v>
      </c>
      <c r="J62" s="13">
        <v>14</v>
      </c>
      <c r="K62" s="13">
        <v>12</v>
      </c>
      <c r="L62" s="7"/>
      <c r="M62" s="129" t="s">
        <v>164</v>
      </c>
      <c r="N62" s="29" t="s">
        <v>158</v>
      </c>
      <c r="O62" s="7" t="s">
        <v>147</v>
      </c>
      <c r="P62" s="3" t="s">
        <v>60</v>
      </c>
      <c r="Q62" s="1"/>
      <c r="R62" s="1"/>
    </row>
    <row r="63" spans="2:18" ht="19.5" customHeight="1">
      <c r="B63" s="13">
        <v>3</v>
      </c>
      <c r="C63" s="18" t="s">
        <v>105</v>
      </c>
      <c r="D63" s="10">
        <v>4</v>
      </c>
      <c r="E63" s="20" t="s">
        <v>140</v>
      </c>
      <c r="F63" s="10" t="s">
        <v>38</v>
      </c>
      <c r="G63" s="13">
        <v>6</v>
      </c>
      <c r="H63" s="14" t="s">
        <v>152</v>
      </c>
      <c r="I63" s="13">
        <v>1.2</v>
      </c>
      <c r="J63" s="13">
        <v>38</v>
      </c>
      <c r="K63" s="13">
        <v>33</v>
      </c>
      <c r="L63" s="7"/>
      <c r="M63" s="7" t="s">
        <v>93</v>
      </c>
      <c r="N63" s="7" t="s">
        <v>93</v>
      </c>
      <c r="O63" s="7" t="s">
        <v>93</v>
      </c>
      <c r="P63" s="3" t="s">
        <v>60</v>
      </c>
      <c r="Q63" s="1"/>
      <c r="R63" s="1"/>
    </row>
    <row r="64" spans="2:18" ht="19.5" customHeight="1">
      <c r="B64" s="13">
        <v>4</v>
      </c>
      <c r="C64" s="18" t="s">
        <v>105</v>
      </c>
      <c r="D64" s="10">
        <v>4</v>
      </c>
      <c r="E64" s="20" t="s">
        <v>140</v>
      </c>
      <c r="F64" s="10" t="s">
        <v>38</v>
      </c>
      <c r="G64" s="13">
        <v>6</v>
      </c>
      <c r="H64" s="14" t="s">
        <v>153</v>
      </c>
      <c r="I64" s="13">
        <v>0.4</v>
      </c>
      <c r="J64" s="13">
        <v>5</v>
      </c>
      <c r="K64" s="13">
        <v>4</v>
      </c>
      <c r="L64" s="7"/>
      <c r="M64" s="7" t="s">
        <v>93</v>
      </c>
      <c r="N64" s="7" t="s">
        <v>93</v>
      </c>
      <c r="O64" s="7" t="s">
        <v>93</v>
      </c>
      <c r="P64" s="3" t="s">
        <v>60</v>
      </c>
      <c r="Q64" s="1"/>
      <c r="R64" s="1"/>
    </row>
    <row r="65" spans="2:18" ht="19.5" customHeight="1">
      <c r="B65" s="13">
        <v>5</v>
      </c>
      <c r="C65" s="18" t="s">
        <v>105</v>
      </c>
      <c r="D65" s="10">
        <v>4</v>
      </c>
      <c r="E65" s="20" t="s">
        <v>140</v>
      </c>
      <c r="F65" s="10" t="s">
        <v>38</v>
      </c>
      <c r="G65" s="13">
        <v>6</v>
      </c>
      <c r="H65" s="14" t="s">
        <v>154</v>
      </c>
      <c r="I65" s="13">
        <v>2.6</v>
      </c>
      <c r="J65" s="13">
        <v>61</v>
      </c>
      <c r="K65" s="13">
        <v>53</v>
      </c>
      <c r="L65" s="7"/>
      <c r="M65" s="7" t="s">
        <v>93</v>
      </c>
      <c r="N65" s="7" t="s">
        <v>93</v>
      </c>
      <c r="O65" s="7" t="s">
        <v>93</v>
      </c>
      <c r="P65" s="3" t="s">
        <v>60</v>
      </c>
      <c r="Q65" s="1"/>
      <c r="R65" s="1"/>
    </row>
    <row r="66" spans="2:18" ht="19.5" customHeight="1">
      <c r="B66" s="13">
        <v>6</v>
      </c>
      <c r="C66" s="18" t="s">
        <v>105</v>
      </c>
      <c r="D66" s="10">
        <v>4</v>
      </c>
      <c r="E66" s="20" t="s">
        <v>140</v>
      </c>
      <c r="F66" s="10" t="s">
        <v>38</v>
      </c>
      <c r="G66" s="13">
        <v>5</v>
      </c>
      <c r="H66" s="14" t="s">
        <v>155</v>
      </c>
      <c r="I66" s="13">
        <v>0.7</v>
      </c>
      <c r="J66" s="13">
        <v>42</v>
      </c>
      <c r="K66" s="13">
        <v>37</v>
      </c>
      <c r="L66" s="7"/>
      <c r="M66" s="7" t="s">
        <v>93</v>
      </c>
      <c r="N66" s="7" t="s">
        <v>93</v>
      </c>
      <c r="O66" s="7" t="s">
        <v>93</v>
      </c>
      <c r="P66" s="3" t="s">
        <v>60</v>
      </c>
      <c r="Q66" s="1"/>
      <c r="R66" s="1"/>
    </row>
    <row r="67" spans="2:18" ht="19.5" customHeight="1">
      <c r="B67" s="13">
        <v>7</v>
      </c>
      <c r="C67" s="18" t="s">
        <v>105</v>
      </c>
      <c r="D67" s="10">
        <v>4</v>
      </c>
      <c r="E67" s="20" t="s">
        <v>140</v>
      </c>
      <c r="F67" s="10" t="s">
        <v>38</v>
      </c>
      <c r="G67" s="1">
        <v>6</v>
      </c>
      <c r="H67" s="1" t="s">
        <v>156</v>
      </c>
      <c r="I67" s="1">
        <v>0.5</v>
      </c>
      <c r="J67" s="1">
        <v>24</v>
      </c>
      <c r="K67" s="1">
        <v>21</v>
      </c>
      <c r="L67" s="7"/>
      <c r="M67" s="7" t="s">
        <v>93</v>
      </c>
      <c r="N67" s="7" t="s">
        <v>93</v>
      </c>
      <c r="O67" s="7" t="s">
        <v>93</v>
      </c>
      <c r="P67" s="3" t="s">
        <v>60</v>
      </c>
      <c r="Q67" s="1"/>
      <c r="R67" s="1"/>
    </row>
    <row r="68" spans="2:18" ht="19.5" customHeight="1" thickBot="1">
      <c r="B68" s="91" t="s">
        <v>108</v>
      </c>
      <c r="C68" s="92"/>
      <c r="D68" s="92"/>
      <c r="E68" s="92"/>
      <c r="F68" s="92"/>
      <c r="G68" s="92"/>
      <c r="H68" s="93"/>
      <c r="I68" s="94">
        <f>SUM(I61:I67)</f>
        <v>7.2</v>
      </c>
      <c r="J68" s="94">
        <f>SUM(J61:J67)</f>
        <v>207</v>
      </c>
      <c r="K68" s="94">
        <f>SUM(K61:K67)</f>
        <v>179</v>
      </c>
      <c r="L68" s="95"/>
      <c r="M68" s="96"/>
      <c r="N68" s="96"/>
      <c r="O68" s="96"/>
      <c r="P68" s="96"/>
      <c r="Q68" s="96"/>
      <c r="R68" s="97"/>
    </row>
    <row r="69" spans="2:18" ht="36" customHeight="1" thickBot="1">
      <c r="B69" s="13">
        <v>1</v>
      </c>
      <c r="C69" s="18" t="s">
        <v>54</v>
      </c>
      <c r="D69" s="10">
        <v>4</v>
      </c>
      <c r="E69" s="20" t="s">
        <v>134</v>
      </c>
      <c r="F69" s="10" t="s">
        <v>38</v>
      </c>
      <c r="G69" s="13">
        <v>4</v>
      </c>
      <c r="H69" s="13">
        <v>4</v>
      </c>
      <c r="I69" s="13">
        <v>7.9</v>
      </c>
      <c r="J69" s="13">
        <v>87</v>
      </c>
      <c r="K69" s="13">
        <v>78</v>
      </c>
      <c r="L69" s="5" t="s">
        <v>15</v>
      </c>
      <c r="M69" s="129"/>
      <c r="N69" s="29" t="s">
        <v>135</v>
      </c>
      <c r="O69" s="7" t="s">
        <v>136</v>
      </c>
      <c r="P69" s="3" t="s">
        <v>59</v>
      </c>
      <c r="Q69" s="1"/>
      <c r="R69" s="1"/>
    </row>
    <row r="70" spans="2:18" ht="19.5" customHeight="1">
      <c r="B70" s="13">
        <v>2</v>
      </c>
      <c r="C70" s="18" t="s">
        <v>54</v>
      </c>
      <c r="D70" s="10">
        <v>4</v>
      </c>
      <c r="E70" s="20" t="s">
        <v>134</v>
      </c>
      <c r="F70" s="10" t="s">
        <v>38</v>
      </c>
      <c r="G70" s="13">
        <v>4</v>
      </c>
      <c r="H70" s="13">
        <v>11</v>
      </c>
      <c r="I70" s="13">
        <v>5.5</v>
      </c>
      <c r="J70" s="13">
        <v>63</v>
      </c>
      <c r="K70" s="13">
        <v>56</v>
      </c>
      <c r="L70" s="7" t="s">
        <v>93</v>
      </c>
      <c r="M70" s="7"/>
      <c r="N70" s="7" t="s">
        <v>93</v>
      </c>
      <c r="O70" s="7" t="s">
        <v>93</v>
      </c>
      <c r="P70" s="3" t="s">
        <v>59</v>
      </c>
      <c r="Q70" s="1"/>
      <c r="R70" s="1"/>
    </row>
    <row r="71" spans="2:18" ht="33.75" customHeight="1">
      <c r="B71" s="13">
        <v>3</v>
      </c>
      <c r="C71" s="18" t="s">
        <v>54</v>
      </c>
      <c r="D71" s="10">
        <v>3</v>
      </c>
      <c r="E71" s="20" t="s">
        <v>140</v>
      </c>
      <c r="F71" s="10" t="s">
        <v>38</v>
      </c>
      <c r="G71" s="13">
        <v>3</v>
      </c>
      <c r="H71" s="13">
        <v>33</v>
      </c>
      <c r="I71" s="13">
        <v>2.6</v>
      </c>
      <c r="J71" s="13">
        <v>79</v>
      </c>
      <c r="K71" s="13">
        <v>70</v>
      </c>
      <c r="L71" s="7"/>
      <c r="M71" s="129" t="s">
        <v>164</v>
      </c>
      <c r="N71" s="29" t="s">
        <v>150</v>
      </c>
      <c r="O71" s="7" t="s">
        <v>147</v>
      </c>
      <c r="P71" s="3" t="s">
        <v>59</v>
      </c>
      <c r="Q71" s="1"/>
      <c r="R71" s="1"/>
    </row>
    <row r="72" spans="2:18" ht="19.5" customHeight="1">
      <c r="B72" s="13">
        <v>4</v>
      </c>
      <c r="C72" s="18" t="s">
        <v>54</v>
      </c>
      <c r="D72" s="10">
        <v>4</v>
      </c>
      <c r="E72" s="20" t="s">
        <v>140</v>
      </c>
      <c r="F72" s="10" t="s">
        <v>38</v>
      </c>
      <c r="G72" s="13">
        <v>51</v>
      </c>
      <c r="H72" s="13" t="s">
        <v>39</v>
      </c>
      <c r="I72" s="13">
        <v>1.2</v>
      </c>
      <c r="J72" s="13">
        <v>10</v>
      </c>
      <c r="K72" s="13">
        <v>9</v>
      </c>
      <c r="L72" s="7"/>
      <c r="M72" s="7" t="s">
        <v>93</v>
      </c>
      <c r="N72" s="7" t="s">
        <v>93</v>
      </c>
      <c r="O72" s="7" t="s">
        <v>93</v>
      </c>
      <c r="P72" s="3" t="s">
        <v>76</v>
      </c>
      <c r="Q72" s="1"/>
      <c r="R72" s="1"/>
    </row>
    <row r="73" spans="2:18" ht="19.5" customHeight="1">
      <c r="B73" s="13">
        <v>5</v>
      </c>
      <c r="C73" s="18" t="s">
        <v>54</v>
      </c>
      <c r="D73" s="10">
        <v>4</v>
      </c>
      <c r="E73" s="20" t="s">
        <v>140</v>
      </c>
      <c r="F73" s="10" t="s">
        <v>38</v>
      </c>
      <c r="G73" s="13">
        <v>52</v>
      </c>
      <c r="H73" s="13" t="s">
        <v>148</v>
      </c>
      <c r="I73" s="13">
        <v>0.9</v>
      </c>
      <c r="J73" s="13">
        <v>23</v>
      </c>
      <c r="K73" s="13">
        <v>20</v>
      </c>
      <c r="L73" s="7"/>
      <c r="M73" s="7" t="s">
        <v>93</v>
      </c>
      <c r="N73" s="7" t="s">
        <v>93</v>
      </c>
      <c r="O73" s="7" t="s">
        <v>93</v>
      </c>
      <c r="P73" s="3" t="s">
        <v>76</v>
      </c>
      <c r="Q73" s="1"/>
      <c r="R73" s="1"/>
    </row>
    <row r="74" spans="2:18" ht="19.5" customHeight="1">
      <c r="B74" s="13">
        <v>6</v>
      </c>
      <c r="C74" s="18" t="s">
        <v>54</v>
      </c>
      <c r="D74" s="10">
        <v>4</v>
      </c>
      <c r="E74" s="20" t="s">
        <v>140</v>
      </c>
      <c r="F74" s="10" t="s">
        <v>38</v>
      </c>
      <c r="G74" s="13">
        <v>56</v>
      </c>
      <c r="H74" s="13">
        <v>1</v>
      </c>
      <c r="I74" s="13">
        <v>1.6</v>
      </c>
      <c r="J74" s="13">
        <v>24</v>
      </c>
      <c r="K74" s="13">
        <v>22</v>
      </c>
      <c r="L74" s="7"/>
      <c r="M74" s="7" t="s">
        <v>93</v>
      </c>
      <c r="N74" s="7" t="s">
        <v>93</v>
      </c>
      <c r="O74" s="7" t="s">
        <v>93</v>
      </c>
      <c r="P74" s="3" t="s">
        <v>76</v>
      </c>
      <c r="Q74" s="1"/>
      <c r="R74" s="1"/>
    </row>
    <row r="75" spans="2:18" ht="19.5" customHeight="1">
      <c r="B75" s="13">
        <v>7</v>
      </c>
      <c r="C75" s="18" t="s">
        <v>54</v>
      </c>
      <c r="D75" s="10">
        <v>4</v>
      </c>
      <c r="E75" s="20" t="s">
        <v>140</v>
      </c>
      <c r="F75" s="10" t="s">
        <v>38</v>
      </c>
      <c r="G75" s="13">
        <v>56</v>
      </c>
      <c r="H75" s="13">
        <v>4</v>
      </c>
      <c r="I75" s="13">
        <v>0.8</v>
      </c>
      <c r="J75" s="13">
        <v>22</v>
      </c>
      <c r="K75" s="13">
        <v>20</v>
      </c>
      <c r="L75" s="7"/>
      <c r="M75" s="7" t="s">
        <v>93</v>
      </c>
      <c r="N75" s="7" t="s">
        <v>93</v>
      </c>
      <c r="O75" s="7" t="s">
        <v>93</v>
      </c>
      <c r="P75" s="3" t="s">
        <v>76</v>
      </c>
      <c r="Q75" s="1"/>
      <c r="R75" s="1"/>
    </row>
    <row r="76" spans="2:18" ht="19.5" customHeight="1">
      <c r="B76" s="13">
        <v>8</v>
      </c>
      <c r="C76" s="18" t="s">
        <v>54</v>
      </c>
      <c r="D76" s="10">
        <v>4</v>
      </c>
      <c r="E76" s="20" t="s">
        <v>140</v>
      </c>
      <c r="F76" s="10" t="s">
        <v>38</v>
      </c>
      <c r="G76" s="13">
        <v>2</v>
      </c>
      <c r="H76" s="13" t="s">
        <v>149</v>
      </c>
      <c r="I76" s="13">
        <v>0.9</v>
      </c>
      <c r="J76" s="13">
        <v>42</v>
      </c>
      <c r="K76" s="13">
        <v>37</v>
      </c>
      <c r="L76" s="7"/>
      <c r="M76" s="7" t="s">
        <v>93</v>
      </c>
      <c r="N76" s="7" t="s">
        <v>93</v>
      </c>
      <c r="O76" s="7" t="s">
        <v>93</v>
      </c>
      <c r="P76" s="3" t="s">
        <v>59</v>
      </c>
      <c r="Q76" s="1"/>
      <c r="R76" s="1"/>
    </row>
    <row r="77" spans="2:18" ht="19.5" customHeight="1">
      <c r="B77" s="13">
        <v>9</v>
      </c>
      <c r="C77" s="18" t="s">
        <v>54</v>
      </c>
      <c r="D77" s="10">
        <v>4</v>
      </c>
      <c r="E77" s="20" t="s">
        <v>140</v>
      </c>
      <c r="F77" s="10" t="s">
        <v>38</v>
      </c>
      <c r="G77" s="13">
        <v>7</v>
      </c>
      <c r="H77" s="13">
        <v>1</v>
      </c>
      <c r="I77" s="13">
        <v>8.8</v>
      </c>
      <c r="J77" s="13">
        <v>150</v>
      </c>
      <c r="K77" s="13">
        <v>142</v>
      </c>
      <c r="L77" s="7"/>
      <c r="M77" s="7" t="s">
        <v>93</v>
      </c>
      <c r="N77" s="7" t="s">
        <v>93</v>
      </c>
      <c r="O77" s="7" t="s">
        <v>93</v>
      </c>
      <c r="P77" s="3" t="s">
        <v>59</v>
      </c>
      <c r="Q77" s="1"/>
      <c r="R77" s="1"/>
    </row>
    <row r="78" spans="2:18" ht="19.5" customHeight="1">
      <c r="B78" s="100" t="s">
        <v>122</v>
      </c>
      <c r="C78" s="101"/>
      <c r="D78" s="101"/>
      <c r="E78" s="101"/>
      <c r="F78" s="101"/>
      <c r="G78" s="101"/>
      <c r="H78" s="102"/>
      <c r="I78" s="98">
        <f>SUM(I69:I77)</f>
        <v>30.2</v>
      </c>
      <c r="J78" s="98">
        <f>SUM(J69:J77)</f>
        <v>500</v>
      </c>
      <c r="K78" s="98">
        <f>SUM(K69:K77)</f>
        <v>454</v>
      </c>
      <c r="L78" s="103"/>
      <c r="M78" s="99"/>
      <c r="N78" s="99"/>
      <c r="O78" s="99"/>
      <c r="P78" s="99"/>
      <c r="Q78" s="99"/>
      <c r="R78" s="104"/>
    </row>
    <row r="79" spans="2:18" ht="35.25" customHeight="1">
      <c r="B79" s="120">
        <v>1</v>
      </c>
      <c r="C79" s="127" t="s">
        <v>95</v>
      </c>
      <c r="D79" s="120">
        <v>4</v>
      </c>
      <c r="E79" s="128" t="s">
        <v>140</v>
      </c>
      <c r="F79" s="120" t="s">
        <v>38</v>
      </c>
      <c r="G79" s="120">
        <v>18</v>
      </c>
      <c r="H79" s="120" t="s">
        <v>159</v>
      </c>
      <c r="I79" s="122">
        <v>3.4</v>
      </c>
      <c r="J79" s="122">
        <v>11</v>
      </c>
      <c r="K79" s="122">
        <v>11</v>
      </c>
      <c r="L79" s="128"/>
      <c r="M79" s="125" t="s">
        <v>164</v>
      </c>
      <c r="N79" s="123" t="s">
        <v>161</v>
      </c>
      <c r="O79" s="122" t="s">
        <v>147</v>
      </c>
      <c r="P79" s="122" t="s">
        <v>162</v>
      </c>
      <c r="Q79" s="122"/>
      <c r="R79" s="122"/>
    </row>
    <row r="80" spans="2:18" ht="18" customHeight="1">
      <c r="B80" s="120">
        <v>2</v>
      </c>
      <c r="C80" s="127" t="s">
        <v>95</v>
      </c>
      <c r="D80" s="120">
        <v>4</v>
      </c>
      <c r="E80" s="128" t="s">
        <v>140</v>
      </c>
      <c r="F80" s="120" t="s">
        <v>38</v>
      </c>
      <c r="G80" s="120">
        <v>18</v>
      </c>
      <c r="H80" s="120" t="s">
        <v>160</v>
      </c>
      <c r="I80" s="122">
        <v>0.3</v>
      </c>
      <c r="J80" s="122">
        <v>7</v>
      </c>
      <c r="K80" s="122">
        <v>6</v>
      </c>
      <c r="L80" s="124"/>
      <c r="M80" s="7" t="s">
        <v>93</v>
      </c>
      <c r="N80" s="124" t="s">
        <v>93</v>
      </c>
      <c r="O80" s="124" t="s">
        <v>93</v>
      </c>
      <c r="P80" s="122" t="s">
        <v>162</v>
      </c>
      <c r="Q80" s="122"/>
      <c r="R80" s="122"/>
    </row>
    <row r="81" spans="2:18" ht="29.25" customHeight="1" thickBot="1">
      <c r="B81" s="13">
        <v>3</v>
      </c>
      <c r="C81" s="127" t="s">
        <v>95</v>
      </c>
      <c r="D81" s="1">
        <v>4</v>
      </c>
      <c r="E81" s="1" t="s">
        <v>139</v>
      </c>
      <c r="F81" s="120" t="s">
        <v>38</v>
      </c>
      <c r="G81" s="1">
        <v>13</v>
      </c>
      <c r="H81" s="1">
        <v>23</v>
      </c>
      <c r="I81" s="1">
        <v>5.1</v>
      </c>
      <c r="J81" s="1">
        <v>94</v>
      </c>
      <c r="K81" s="1">
        <v>80</v>
      </c>
      <c r="L81" s="5" t="s">
        <v>15</v>
      </c>
      <c r="M81" s="1"/>
      <c r="N81" s="123" t="s">
        <v>166</v>
      </c>
      <c r="O81" s="1" t="s">
        <v>147</v>
      </c>
      <c r="P81" s="1" t="s">
        <v>79</v>
      </c>
      <c r="Q81" s="122"/>
      <c r="R81" s="122"/>
    </row>
    <row r="82" spans="2:18" ht="19.5" customHeight="1" thickBot="1">
      <c r="B82" s="91" t="s">
        <v>97</v>
      </c>
      <c r="C82" s="92"/>
      <c r="D82" s="92"/>
      <c r="E82" s="92"/>
      <c r="F82" s="92"/>
      <c r="G82" s="92"/>
      <c r="H82" s="93"/>
      <c r="I82" s="126">
        <f>SUM(I79:I81)</f>
        <v>8.799999999999999</v>
      </c>
      <c r="J82" s="126">
        <f>SUM(J79:J81)</f>
        <v>112</v>
      </c>
      <c r="K82" s="126">
        <f>SUM(K79:K81)</f>
        <v>97</v>
      </c>
      <c r="L82" s="33"/>
      <c r="M82" s="34"/>
      <c r="N82" s="30"/>
      <c r="O82" s="30"/>
      <c r="P82" s="30"/>
      <c r="Q82" s="30"/>
      <c r="R82" s="35"/>
    </row>
    <row r="83" spans="2:18" ht="38.25" customHeight="1" thickBot="1">
      <c r="B83" s="120">
        <v>1</v>
      </c>
      <c r="C83" s="120" t="s">
        <v>52</v>
      </c>
      <c r="D83" s="130">
        <v>4</v>
      </c>
      <c r="E83" s="121" t="s">
        <v>140</v>
      </c>
      <c r="F83" s="120" t="s">
        <v>38</v>
      </c>
      <c r="G83" s="120">
        <v>32</v>
      </c>
      <c r="H83" s="120" t="s">
        <v>65</v>
      </c>
      <c r="I83" s="138">
        <v>4.8</v>
      </c>
      <c r="J83" s="138">
        <v>121</v>
      </c>
      <c r="K83" s="138">
        <v>105</v>
      </c>
      <c r="L83" s="138"/>
      <c r="M83" s="131" t="s">
        <v>164</v>
      </c>
      <c r="N83" s="132" t="s">
        <v>165</v>
      </c>
      <c r="O83" s="138" t="s">
        <v>147</v>
      </c>
      <c r="P83" s="138" t="s">
        <v>53</v>
      </c>
      <c r="Q83" s="139"/>
      <c r="R83" s="110"/>
    </row>
    <row r="84" spans="2:18" ht="19.5" customHeight="1" thickBot="1">
      <c r="B84" s="60" t="s">
        <v>100</v>
      </c>
      <c r="C84" s="61"/>
      <c r="D84" s="61"/>
      <c r="E84" s="61"/>
      <c r="F84" s="61"/>
      <c r="G84" s="61"/>
      <c r="H84" s="62"/>
      <c r="I84" s="55">
        <f>SUM(I83)</f>
        <v>4.8</v>
      </c>
      <c r="J84" s="55">
        <f>SUM(J83)</f>
        <v>121</v>
      </c>
      <c r="K84" s="55">
        <f>SUM(K83)</f>
        <v>105</v>
      </c>
      <c r="L84" s="56"/>
      <c r="M84" s="57"/>
      <c r="N84" s="57"/>
      <c r="O84" s="57"/>
      <c r="P84" s="57"/>
      <c r="Q84" s="57"/>
      <c r="R84" s="58"/>
    </row>
    <row r="85" spans="2:18" ht="19.5" customHeight="1" thickBot="1">
      <c r="B85" s="69" t="s">
        <v>167</v>
      </c>
      <c r="C85" s="70"/>
      <c r="D85" s="70"/>
      <c r="E85" s="70"/>
      <c r="F85" s="70"/>
      <c r="G85" s="70"/>
      <c r="H85" s="71"/>
      <c r="I85" s="49">
        <f>I60+I68+I78+I84</f>
        <v>65.6</v>
      </c>
      <c r="J85" s="49">
        <f>J60+J68+J78+J84</f>
        <v>1227</v>
      </c>
      <c r="K85" s="49">
        <f>K60+K68+K78+K84</f>
        <v>1099</v>
      </c>
      <c r="L85" s="50"/>
      <c r="M85" s="51"/>
      <c r="N85" s="51"/>
      <c r="O85" s="51"/>
      <c r="P85" s="51"/>
      <c r="Q85" s="51"/>
      <c r="R85" s="52"/>
    </row>
    <row r="86" spans="2:18" ht="30.75" customHeight="1" thickBot="1">
      <c r="B86" s="107" t="s">
        <v>130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9"/>
    </row>
    <row r="87" spans="2:18" ht="30" customHeight="1" thickBot="1">
      <c r="B87" s="10">
        <v>1</v>
      </c>
      <c r="C87" s="18" t="s">
        <v>36</v>
      </c>
      <c r="D87" s="10">
        <v>4</v>
      </c>
      <c r="E87" s="20" t="s">
        <v>116</v>
      </c>
      <c r="F87" s="10" t="s">
        <v>38</v>
      </c>
      <c r="G87" s="10">
        <v>19</v>
      </c>
      <c r="H87" s="12" t="s">
        <v>71</v>
      </c>
      <c r="I87" s="10">
        <v>0.4</v>
      </c>
      <c r="J87" s="10">
        <v>31</v>
      </c>
      <c r="K87" s="10">
        <v>27</v>
      </c>
      <c r="L87" s="5" t="s">
        <v>15</v>
      </c>
      <c r="M87" s="28"/>
      <c r="N87" s="29" t="s">
        <v>118</v>
      </c>
      <c r="O87" s="1" t="s">
        <v>119</v>
      </c>
      <c r="P87" s="3" t="s">
        <v>64</v>
      </c>
      <c r="Q87" s="1"/>
      <c r="R87" s="1"/>
    </row>
    <row r="88" spans="2:18" ht="30" customHeight="1">
      <c r="B88" s="13">
        <v>2</v>
      </c>
      <c r="C88" s="18" t="s">
        <v>36</v>
      </c>
      <c r="D88" s="10">
        <v>4</v>
      </c>
      <c r="E88" s="20" t="s">
        <v>116</v>
      </c>
      <c r="F88" s="10" t="s">
        <v>38</v>
      </c>
      <c r="G88" s="13">
        <v>19</v>
      </c>
      <c r="H88" s="14" t="s">
        <v>117</v>
      </c>
      <c r="I88" s="13">
        <v>0.7</v>
      </c>
      <c r="J88" s="13">
        <v>52</v>
      </c>
      <c r="K88" s="13">
        <v>46</v>
      </c>
      <c r="L88" s="7" t="s">
        <v>93</v>
      </c>
      <c r="M88" s="27"/>
      <c r="N88" s="7" t="s">
        <v>93</v>
      </c>
      <c r="O88" s="7" t="s">
        <v>93</v>
      </c>
      <c r="P88" s="3" t="s">
        <v>64</v>
      </c>
      <c r="Q88" s="1"/>
      <c r="R88" s="1"/>
    </row>
    <row r="89" spans="2:18" ht="15.75" customHeight="1" thickBot="1">
      <c r="B89" s="63" t="s">
        <v>26</v>
      </c>
      <c r="C89" s="64"/>
      <c r="D89" s="64"/>
      <c r="E89" s="64"/>
      <c r="F89" s="64"/>
      <c r="G89" s="64"/>
      <c r="H89" s="65"/>
      <c r="I89" s="32">
        <f>SUM(I87:I88)</f>
        <v>1.1</v>
      </c>
      <c r="J89" s="32">
        <f>SUM(J87:J88)</f>
        <v>83</v>
      </c>
      <c r="K89" s="32">
        <f>SUM(K87:K88)</f>
        <v>73</v>
      </c>
      <c r="L89" s="33"/>
      <c r="M89" s="34"/>
      <c r="N89" s="30"/>
      <c r="O89" s="30"/>
      <c r="P89" s="30"/>
      <c r="Q89" s="30"/>
      <c r="R89" s="35"/>
    </row>
    <row r="90" spans="2:18" ht="23.25" customHeight="1" thickBot="1">
      <c r="B90" s="13">
        <v>1</v>
      </c>
      <c r="C90" s="18" t="s">
        <v>105</v>
      </c>
      <c r="D90" s="10">
        <v>4</v>
      </c>
      <c r="E90" s="20" t="s">
        <v>116</v>
      </c>
      <c r="F90" s="10" t="s">
        <v>38</v>
      </c>
      <c r="G90" s="13">
        <v>5</v>
      </c>
      <c r="H90" s="14" t="s">
        <v>55</v>
      </c>
      <c r="I90" s="13">
        <v>0.5</v>
      </c>
      <c r="J90" s="13">
        <v>61</v>
      </c>
      <c r="K90" s="13">
        <v>53</v>
      </c>
      <c r="L90" s="5" t="s">
        <v>15</v>
      </c>
      <c r="M90" s="28"/>
      <c r="N90" s="29" t="s">
        <v>120</v>
      </c>
      <c r="O90" s="1" t="s">
        <v>119</v>
      </c>
      <c r="P90" s="3" t="s">
        <v>60</v>
      </c>
      <c r="Q90" s="1"/>
      <c r="R90" s="1"/>
    </row>
    <row r="91" spans="2:18" ht="15.75" customHeight="1">
      <c r="B91" s="13">
        <v>2</v>
      </c>
      <c r="C91" s="18" t="s">
        <v>105</v>
      </c>
      <c r="D91" s="10">
        <v>4</v>
      </c>
      <c r="E91" s="20" t="s">
        <v>116</v>
      </c>
      <c r="F91" s="10" t="s">
        <v>38</v>
      </c>
      <c r="G91" s="13">
        <v>8</v>
      </c>
      <c r="H91" s="15" t="s">
        <v>44</v>
      </c>
      <c r="I91" s="13">
        <v>0.7</v>
      </c>
      <c r="J91" s="13">
        <v>34</v>
      </c>
      <c r="K91" s="13">
        <v>29</v>
      </c>
      <c r="L91" s="7" t="s">
        <v>93</v>
      </c>
      <c r="M91" s="27"/>
      <c r="N91" s="7" t="s">
        <v>93</v>
      </c>
      <c r="O91" s="7" t="s">
        <v>93</v>
      </c>
      <c r="P91" s="3" t="s">
        <v>60</v>
      </c>
      <c r="Q91" s="1"/>
      <c r="R91" s="1"/>
    </row>
    <row r="92" spans="2:18" ht="15.75" customHeight="1">
      <c r="B92" s="13">
        <v>3</v>
      </c>
      <c r="C92" s="18" t="s">
        <v>105</v>
      </c>
      <c r="D92" s="10">
        <v>4</v>
      </c>
      <c r="E92" s="20" t="s">
        <v>116</v>
      </c>
      <c r="F92" s="10" t="s">
        <v>38</v>
      </c>
      <c r="G92" s="13">
        <v>3</v>
      </c>
      <c r="H92" s="14" t="s">
        <v>41</v>
      </c>
      <c r="I92" s="13">
        <v>0.7</v>
      </c>
      <c r="J92" s="13">
        <v>39</v>
      </c>
      <c r="K92" s="13">
        <v>34</v>
      </c>
      <c r="L92" s="7" t="s">
        <v>93</v>
      </c>
      <c r="M92" s="27"/>
      <c r="N92" s="7" t="s">
        <v>93</v>
      </c>
      <c r="O92" s="7" t="s">
        <v>93</v>
      </c>
      <c r="P92" s="3" t="s">
        <v>60</v>
      </c>
      <c r="Q92" s="1"/>
      <c r="R92" s="1"/>
    </row>
    <row r="93" spans="2:18" ht="15.75" customHeight="1">
      <c r="B93" s="13">
        <v>4</v>
      </c>
      <c r="C93" s="18" t="s">
        <v>105</v>
      </c>
      <c r="D93" s="10">
        <v>4</v>
      </c>
      <c r="E93" s="20" t="s">
        <v>116</v>
      </c>
      <c r="F93" s="10" t="s">
        <v>38</v>
      </c>
      <c r="G93" s="13">
        <v>4</v>
      </c>
      <c r="H93" s="14" t="s">
        <v>39</v>
      </c>
      <c r="I93" s="13">
        <v>0.8</v>
      </c>
      <c r="J93" s="13">
        <v>33</v>
      </c>
      <c r="K93" s="13">
        <v>28</v>
      </c>
      <c r="L93" s="7" t="s">
        <v>93</v>
      </c>
      <c r="M93" s="27"/>
      <c r="N93" s="7" t="s">
        <v>93</v>
      </c>
      <c r="O93" s="7" t="s">
        <v>93</v>
      </c>
      <c r="P93" s="3" t="s">
        <v>60</v>
      </c>
      <c r="Q93" s="1"/>
      <c r="R93" s="1"/>
    </row>
    <row r="94" spans="2:18" ht="15.75" customHeight="1">
      <c r="B94" s="13">
        <v>5</v>
      </c>
      <c r="C94" s="18" t="s">
        <v>105</v>
      </c>
      <c r="D94" s="10">
        <v>4</v>
      </c>
      <c r="E94" s="20" t="s">
        <v>116</v>
      </c>
      <c r="F94" s="10" t="s">
        <v>38</v>
      </c>
      <c r="G94" s="13">
        <v>3</v>
      </c>
      <c r="H94" s="14" t="s">
        <v>80</v>
      </c>
      <c r="I94" s="13">
        <v>0.5</v>
      </c>
      <c r="J94" s="13">
        <v>20</v>
      </c>
      <c r="K94" s="13">
        <v>17</v>
      </c>
      <c r="L94" s="7" t="s">
        <v>93</v>
      </c>
      <c r="M94" s="27"/>
      <c r="N94" s="7" t="s">
        <v>93</v>
      </c>
      <c r="O94" s="7" t="s">
        <v>93</v>
      </c>
      <c r="P94" s="3" t="s">
        <v>60</v>
      </c>
      <c r="Q94" s="1"/>
      <c r="R94" s="1"/>
    </row>
    <row r="95" spans="2:18" ht="15.75" customHeight="1" thickBot="1">
      <c r="B95" s="91" t="s">
        <v>108</v>
      </c>
      <c r="C95" s="92"/>
      <c r="D95" s="92"/>
      <c r="E95" s="92"/>
      <c r="F95" s="92"/>
      <c r="G95" s="92"/>
      <c r="H95" s="93"/>
      <c r="I95" s="94">
        <f>SUM(I90:I94)</f>
        <v>3.2</v>
      </c>
      <c r="J95" s="94">
        <f>SUM(J90:J94)</f>
        <v>187</v>
      </c>
      <c r="K95" s="94">
        <f>SUM(K90:K94)</f>
        <v>161</v>
      </c>
      <c r="L95" s="95"/>
      <c r="M95" s="96"/>
      <c r="N95" s="96"/>
      <c r="O95" s="96"/>
      <c r="P95" s="96"/>
      <c r="Q95" s="96"/>
      <c r="R95" s="97"/>
    </row>
    <row r="96" spans="2:18" ht="25.5" customHeight="1" thickBot="1">
      <c r="B96" s="13">
        <v>1</v>
      </c>
      <c r="C96" s="18" t="s">
        <v>54</v>
      </c>
      <c r="D96" s="10">
        <v>4</v>
      </c>
      <c r="E96" s="20" t="s">
        <v>116</v>
      </c>
      <c r="F96" s="10" t="s">
        <v>38</v>
      </c>
      <c r="G96" s="13">
        <v>4</v>
      </c>
      <c r="H96" s="14" t="s">
        <v>46</v>
      </c>
      <c r="I96" s="13">
        <v>0.8</v>
      </c>
      <c r="J96" s="13">
        <v>51</v>
      </c>
      <c r="K96" s="13">
        <v>45</v>
      </c>
      <c r="L96" s="5" t="s">
        <v>15</v>
      </c>
      <c r="M96" s="28"/>
      <c r="N96" s="29" t="s">
        <v>121</v>
      </c>
      <c r="O96" s="1" t="s">
        <v>119</v>
      </c>
      <c r="P96" s="3" t="s">
        <v>59</v>
      </c>
      <c r="Q96" s="1"/>
      <c r="R96" s="1"/>
    </row>
    <row r="97" spans="2:18" ht="15.75" customHeight="1">
      <c r="B97" s="13">
        <v>2</v>
      </c>
      <c r="C97" s="18" t="s">
        <v>54</v>
      </c>
      <c r="D97" s="10">
        <v>4</v>
      </c>
      <c r="E97" s="20" t="s">
        <v>116</v>
      </c>
      <c r="F97" s="10" t="s">
        <v>38</v>
      </c>
      <c r="G97" s="13">
        <v>9</v>
      </c>
      <c r="H97" s="14" t="s">
        <v>62</v>
      </c>
      <c r="I97" s="13">
        <v>0.6</v>
      </c>
      <c r="J97" s="13">
        <v>43</v>
      </c>
      <c r="K97" s="13">
        <v>39</v>
      </c>
      <c r="L97" s="7" t="s">
        <v>93</v>
      </c>
      <c r="M97" s="27"/>
      <c r="N97" s="7" t="s">
        <v>93</v>
      </c>
      <c r="O97" s="7" t="s">
        <v>93</v>
      </c>
      <c r="P97" s="3" t="s">
        <v>59</v>
      </c>
      <c r="Q97" s="1"/>
      <c r="R97" s="1"/>
    </row>
    <row r="98" spans="2:18" ht="15.75" customHeight="1">
      <c r="B98" s="13">
        <v>3</v>
      </c>
      <c r="C98" s="18" t="s">
        <v>54</v>
      </c>
      <c r="D98" s="10">
        <v>4</v>
      </c>
      <c r="E98" s="20" t="s">
        <v>116</v>
      </c>
      <c r="F98" s="10" t="s">
        <v>38</v>
      </c>
      <c r="G98" s="13">
        <v>51</v>
      </c>
      <c r="H98" s="13" t="s">
        <v>49</v>
      </c>
      <c r="I98" s="13">
        <v>0.6</v>
      </c>
      <c r="J98" s="13">
        <v>23</v>
      </c>
      <c r="K98" s="13">
        <v>20</v>
      </c>
      <c r="L98" s="7" t="s">
        <v>93</v>
      </c>
      <c r="M98" s="27"/>
      <c r="N98" s="7" t="s">
        <v>93</v>
      </c>
      <c r="O98" s="7" t="s">
        <v>93</v>
      </c>
      <c r="P98" s="3" t="s">
        <v>76</v>
      </c>
      <c r="Q98" s="1"/>
      <c r="R98" s="1"/>
    </row>
    <row r="99" spans="2:18" ht="25.5" customHeight="1">
      <c r="B99" s="13">
        <v>4</v>
      </c>
      <c r="C99" s="18" t="s">
        <v>54</v>
      </c>
      <c r="D99" s="10">
        <v>4</v>
      </c>
      <c r="E99" s="20" t="s">
        <v>116</v>
      </c>
      <c r="F99" s="10" t="s">
        <v>38</v>
      </c>
      <c r="G99" s="13">
        <v>51</v>
      </c>
      <c r="H99" s="13" t="s">
        <v>47</v>
      </c>
      <c r="I99" s="13">
        <v>0.5</v>
      </c>
      <c r="J99" s="13">
        <v>29</v>
      </c>
      <c r="K99" s="13">
        <v>27</v>
      </c>
      <c r="L99" s="7" t="s">
        <v>93</v>
      </c>
      <c r="M99" s="27"/>
      <c r="N99" s="7" t="s">
        <v>93</v>
      </c>
      <c r="O99" s="7" t="s">
        <v>93</v>
      </c>
      <c r="P99" s="3" t="s">
        <v>76</v>
      </c>
      <c r="Q99" s="1"/>
      <c r="R99" s="1"/>
    </row>
    <row r="100" spans="2:18" ht="22.5" customHeight="1">
      <c r="B100" s="13">
        <v>5</v>
      </c>
      <c r="C100" s="18" t="s">
        <v>54</v>
      </c>
      <c r="D100" s="10">
        <v>4</v>
      </c>
      <c r="E100" s="20" t="s">
        <v>116</v>
      </c>
      <c r="F100" s="10" t="s">
        <v>51</v>
      </c>
      <c r="G100" s="13">
        <v>29</v>
      </c>
      <c r="H100" s="13" t="s">
        <v>74</v>
      </c>
      <c r="I100" s="13">
        <v>0.7</v>
      </c>
      <c r="J100" s="13">
        <v>41</v>
      </c>
      <c r="K100" s="13">
        <v>40</v>
      </c>
      <c r="L100" s="7" t="s">
        <v>93</v>
      </c>
      <c r="M100" s="27"/>
      <c r="N100" s="7" t="s">
        <v>93</v>
      </c>
      <c r="O100" s="7" t="s">
        <v>93</v>
      </c>
      <c r="P100" s="1" t="s">
        <v>79</v>
      </c>
      <c r="Q100" s="1"/>
      <c r="R100" s="1"/>
    </row>
    <row r="101" spans="2:18" ht="15.75" customHeight="1">
      <c r="B101" s="13">
        <v>6</v>
      </c>
      <c r="C101" s="18" t="s">
        <v>54</v>
      </c>
      <c r="D101" s="10">
        <v>4</v>
      </c>
      <c r="E101" s="20" t="s">
        <v>116</v>
      </c>
      <c r="F101" s="10" t="s">
        <v>51</v>
      </c>
      <c r="G101" s="13">
        <v>29</v>
      </c>
      <c r="H101" s="13" t="s">
        <v>82</v>
      </c>
      <c r="I101" s="13">
        <v>0.6</v>
      </c>
      <c r="J101" s="13">
        <v>43</v>
      </c>
      <c r="K101" s="13">
        <v>41</v>
      </c>
      <c r="L101" s="7" t="s">
        <v>93</v>
      </c>
      <c r="M101" s="27"/>
      <c r="N101" s="7" t="s">
        <v>93</v>
      </c>
      <c r="O101" s="7" t="s">
        <v>93</v>
      </c>
      <c r="P101" s="1" t="s">
        <v>79</v>
      </c>
      <c r="Q101" s="1"/>
      <c r="R101" s="1"/>
    </row>
    <row r="102" spans="2:18" ht="15.75" customHeight="1">
      <c r="B102" s="13">
        <v>7</v>
      </c>
      <c r="C102" s="18" t="s">
        <v>54</v>
      </c>
      <c r="D102" s="10">
        <v>4</v>
      </c>
      <c r="E102" s="20" t="s">
        <v>116</v>
      </c>
      <c r="F102" s="10" t="s">
        <v>38</v>
      </c>
      <c r="G102" s="13">
        <v>49</v>
      </c>
      <c r="H102" s="13" t="s">
        <v>81</v>
      </c>
      <c r="I102" s="13">
        <v>0.6</v>
      </c>
      <c r="J102" s="13">
        <v>13</v>
      </c>
      <c r="K102" s="13">
        <v>11</v>
      </c>
      <c r="L102" s="7" t="s">
        <v>93</v>
      </c>
      <c r="M102" s="27"/>
      <c r="N102" s="7" t="s">
        <v>93</v>
      </c>
      <c r="O102" s="7" t="s">
        <v>93</v>
      </c>
      <c r="P102" s="3" t="s">
        <v>76</v>
      </c>
      <c r="Q102" s="1"/>
      <c r="R102" s="1"/>
    </row>
    <row r="103" spans="2:18" ht="15.75" customHeight="1">
      <c r="B103" s="13">
        <v>8</v>
      </c>
      <c r="C103" s="18" t="s">
        <v>54</v>
      </c>
      <c r="D103" s="10">
        <v>4</v>
      </c>
      <c r="E103" s="20" t="s">
        <v>116</v>
      </c>
      <c r="F103" s="10" t="s">
        <v>38</v>
      </c>
      <c r="G103" s="13">
        <v>52</v>
      </c>
      <c r="H103" s="13" t="s">
        <v>66</v>
      </c>
      <c r="I103" s="13">
        <v>1</v>
      </c>
      <c r="J103" s="13">
        <v>39</v>
      </c>
      <c r="K103" s="13">
        <v>34</v>
      </c>
      <c r="L103" s="7" t="s">
        <v>93</v>
      </c>
      <c r="M103" s="27"/>
      <c r="N103" s="7" t="s">
        <v>93</v>
      </c>
      <c r="O103" s="7" t="s">
        <v>93</v>
      </c>
      <c r="P103" s="3" t="s">
        <v>76</v>
      </c>
      <c r="Q103" s="1"/>
      <c r="R103" s="1"/>
    </row>
    <row r="104" spans="2:18" ht="15.75" customHeight="1">
      <c r="B104" s="13">
        <v>9</v>
      </c>
      <c r="C104" s="18" t="s">
        <v>54</v>
      </c>
      <c r="D104" s="10">
        <v>4</v>
      </c>
      <c r="E104" s="20" t="s">
        <v>116</v>
      </c>
      <c r="F104" s="10" t="s">
        <v>38</v>
      </c>
      <c r="G104" s="13">
        <v>52</v>
      </c>
      <c r="H104" s="13" t="s">
        <v>67</v>
      </c>
      <c r="I104" s="13">
        <v>0.7</v>
      </c>
      <c r="J104" s="13">
        <v>33</v>
      </c>
      <c r="K104" s="13">
        <v>29</v>
      </c>
      <c r="L104" s="7" t="s">
        <v>93</v>
      </c>
      <c r="M104" s="27"/>
      <c r="N104" s="7" t="s">
        <v>93</v>
      </c>
      <c r="O104" s="7" t="s">
        <v>93</v>
      </c>
      <c r="P104" s="3" t="s">
        <v>76</v>
      </c>
      <c r="Q104" s="1"/>
      <c r="R104" s="1"/>
    </row>
    <row r="105" spans="2:18" ht="15.75" customHeight="1">
      <c r="B105" s="13">
        <v>10</v>
      </c>
      <c r="C105" s="18" t="s">
        <v>54</v>
      </c>
      <c r="D105" s="10">
        <v>4</v>
      </c>
      <c r="E105" s="20" t="s">
        <v>116</v>
      </c>
      <c r="F105" s="10" t="s">
        <v>38</v>
      </c>
      <c r="G105" s="13">
        <v>57</v>
      </c>
      <c r="H105" s="13">
        <v>5</v>
      </c>
      <c r="I105" s="13">
        <v>1</v>
      </c>
      <c r="J105" s="13">
        <v>30</v>
      </c>
      <c r="K105" s="13">
        <v>27</v>
      </c>
      <c r="L105" s="7" t="s">
        <v>93</v>
      </c>
      <c r="M105" s="27"/>
      <c r="N105" s="7" t="s">
        <v>93</v>
      </c>
      <c r="O105" s="7" t="s">
        <v>93</v>
      </c>
      <c r="P105" s="3" t="s">
        <v>76</v>
      </c>
      <c r="Q105" s="1"/>
      <c r="R105" s="1"/>
    </row>
    <row r="106" spans="2:18" ht="15.75" customHeight="1" thickBot="1">
      <c r="B106" s="11">
        <v>11</v>
      </c>
      <c r="C106" s="140" t="s">
        <v>54</v>
      </c>
      <c r="D106" s="141">
        <v>4</v>
      </c>
      <c r="E106" s="142" t="s">
        <v>116</v>
      </c>
      <c r="F106" s="141" t="s">
        <v>38</v>
      </c>
      <c r="G106" s="11">
        <v>46</v>
      </c>
      <c r="H106" s="11" t="s">
        <v>86</v>
      </c>
      <c r="I106" s="11">
        <v>0.4</v>
      </c>
      <c r="J106" s="11">
        <v>6</v>
      </c>
      <c r="K106" s="11">
        <v>5</v>
      </c>
      <c r="L106" s="9" t="s">
        <v>93</v>
      </c>
      <c r="M106" s="143"/>
      <c r="N106" s="9" t="s">
        <v>93</v>
      </c>
      <c r="O106" s="9" t="s">
        <v>93</v>
      </c>
      <c r="P106" s="144" t="s">
        <v>76</v>
      </c>
      <c r="Q106" s="145"/>
      <c r="R106" s="145"/>
    </row>
    <row r="107" spans="2:18" ht="23.25" customHeight="1" thickBot="1">
      <c r="B107" s="60" t="s">
        <v>122</v>
      </c>
      <c r="C107" s="61"/>
      <c r="D107" s="61"/>
      <c r="E107" s="61"/>
      <c r="F107" s="61"/>
      <c r="G107" s="61"/>
      <c r="H107" s="62"/>
      <c r="I107" s="55">
        <f>SUM(I96:I106)</f>
        <v>7.500000000000001</v>
      </c>
      <c r="J107" s="55">
        <f>SUM(J96:J106)</f>
        <v>351</v>
      </c>
      <c r="K107" s="55">
        <f>SUM(K96:K106)</f>
        <v>318</v>
      </c>
      <c r="L107" s="56"/>
      <c r="M107" s="57"/>
      <c r="N107" s="57"/>
      <c r="O107" s="57"/>
      <c r="P107" s="57"/>
      <c r="Q107" s="57"/>
      <c r="R107" s="58"/>
    </row>
    <row r="108" spans="2:18" ht="22.5" customHeight="1" thickBot="1">
      <c r="B108" s="10">
        <v>3</v>
      </c>
      <c r="C108" s="18" t="s">
        <v>95</v>
      </c>
      <c r="D108" s="10">
        <v>4</v>
      </c>
      <c r="E108" s="12" t="s">
        <v>116</v>
      </c>
      <c r="F108" s="10" t="s">
        <v>51</v>
      </c>
      <c r="G108" s="10">
        <v>27</v>
      </c>
      <c r="H108" s="10" t="s">
        <v>123</v>
      </c>
      <c r="I108" s="10">
        <v>0.4</v>
      </c>
      <c r="J108" s="10">
        <v>14</v>
      </c>
      <c r="K108" s="10">
        <v>14</v>
      </c>
      <c r="L108" s="5" t="s">
        <v>15</v>
      </c>
      <c r="M108" s="28"/>
      <c r="N108" s="29" t="s">
        <v>124</v>
      </c>
      <c r="O108" s="146" t="s">
        <v>119</v>
      </c>
      <c r="P108" s="3" t="s">
        <v>58</v>
      </c>
      <c r="Q108" s="3"/>
      <c r="R108" s="3"/>
    </row>
    <row r="109" spans="2:18" ht="24" customHeight="1" thickBot="1">
      <c r="B109" s="60" t="s">
        <v>97</v>
      </c>
      <c r="C109" s="61"/>
      <c r="D109" s="61"/>
      <c r="E109" s="61"/>
      <c r="F109" s="61"/>
      <c r="G109" s="61"/>
      <c r="H109" s="62"/>
      <c r="I109" s="54">
        <f>I108</f>
        <v>0.4</v>
      </c>
      <c r="J109" s="54">
        <f>J108</f>
        <v>14</v>
      </c>
      <c r="K109" s="54">
        <f>K108</f>
        <v>14</v>
      </c>
      <c r="L109" s="47"/>
      <c r="M109" s="48"/>
      <c r="N109" s="40"/>
      <c r="O109" s="40"/>
      <c r="P109" s="40"/>
      <c r="Q109" s="40"/>
      <c r="R109" s="41"/>
    </row>
    <row r="110" spans="2:18" ht="30" customHeight="1" thickBot="1">
      <c r="B110" s="13">
        <v>1</v>
      </c>
      <c r="C110" s="18" t="s">
        <v>52</v>
      </c>
      <c r="D110" s="13">
        <v>4</v>
      </c>
      <c r="E110" s="14" t="s">
        <v>116</v>
      </c>
      <c r="F110" s="13" t="s">
        <v>38</v>
      </c>
      <c r="G110" s="13">
        <v>19</v>
      </c>
      <c r="H110" s="13" t="s">
        <v>86</v>
      </c>
      <c r="I110" s="13">
        <v>0.8</v>
      </c>
      <c r="J110" s="13">
        <v>42</v>
      </c>
      <c r="K110" s="13">
        <v>38</v>
      </c>
      <c r="L110" s="5" t="s">
        <v>15</v>
      </c>
      <c r="M110" s="28"/>
      <c r="N110" s="29" t="s">
        <v>128</v>
      </c>
      <c r="O110" s="1" t="s">
        <v>129</v>
      </c>
      <c r="P110" s="1" t="s">
        <v>53</v>
      </c>
      <c r="Q110" s="1"/>
      <c r="R110" s="1"/>
    </row>
    <row r="111" spans="2:18" ht="15.75" customHeight="1">
      <c r="B111" s="13">
        <v>2</v>
      </c>
      <c r="C111" s="18" t="s">
        <v>52</v>
      </c>
      <c r="D111" s="13">
        <v>4</v>
      </c>
      <c r="E111" s="14" t="s">
        <v>116</v>
      </c>
      <c r="F111" s="13" t="s">
        <v>38</v>
      </c>
      <c r="G111" s="13">
        <v>19</v>
      </c>
      <c r="H111" s="13" t="s">
        <v>80</v>
      </c>
      <c r="I111" s="13">
        <v>0.8</v>
      </c>
      <c r="J111" s="13">
        <v>34</v>
      </c>
      <c r="K111" s="13">
        <v>31</v>
      </c>
      <c r="L111" s="7" t="s">
        <v>93</v>
      </c>
      <c r="M111" s="27"/>
      <c r="N111" s="7" t="s">
        <v>93</v>
      </c>
      <c r="O111" s="7" t="s">
        <v>93</v>
      </c>
      <c r="P111" s="1" t="s">
        <v>53</v>
      </c>
      <c r="Q111" s="1"/>
      <c r="R111" s="1"/>
    </row>
    <row r="112" spans="2:18" ht="15.75" customHeight="1">
      <c r="B112" s="13">
        <v>3</v>
      </c>
      <c r="C112" s="18" t="s">
        <v>52</v>
      </c>
      <c r="D112" s="13">
        <v>4</v>
      </c>
      <c r="E112" s="14" t="s">
        <v>116</v>
      </c>
      <c r="F112" s="13" t="s">
        <v>38</v>
      </c>
      <c r="G112" s="13">
        <v>39</v>
      </c>
      <c r="H112" s="13">
        <v>48</v>
      </c>
      <c r="I112" s="13">
        <v>0.7</v>
      </c>
      <c r="J112" s="13">
        <v>27</v>
      </c>
      <c r="K112" s="13">
        <v>23</v>
      </c>
      <c r="L112" s="7" t="s">
        <v>93</v>
      </c>
      <c r="M112" s="27"/>
      <c r="N112" s="7" t="s">
        <v>93</v>
      </c>
      <c r="O112" s="7" t="s">
        <v>93</v>
      </c>
      <c r="P112" s="1" t="s">
        <v>75</v>
      </c>
      <c r="Q112" s="1"/>
      <c r="R112" s="1"/>
    </row>
    <row r="113" spans="2:18" ht="15.75" customHeight="1" thickBot="1">
      <c r="B113" s="13">
        <v>4</v>
      </c>
      <c r="C113" s="18" t="s">
        <v>52</v>
      </c>
      <c r="D113" s="13">
        <v>4</v>
      </c>
      <c r="E113" s="14" t="s">
        <v>116</v>
      </c>
      <c r="F113" s="13" t="s">
        <v>38</v>
      </c>
      <c r="G113" s="13">
        <v>20</v>
      </c>
      <c r="H113" s="13" t="s">
        <v>44</v>
      </c>
      <c r="I113" s="13">
        <v>0.6</v>
      </c>
      <c r="J113" s="13">
        <v>27</v>
      </c>
      <c r="K113" s="13">
        <v>25</v>
      </c>
      <c r="L113" s="7" t="s">
        <v>93</v>
      </c>
      <c r="M113" s="27"/>
      <c r="N113" s="7" t="s">
        <v>93</v>
      </c>
      <c r="O113" s="7" t="s">
        <v>93</v>
      </c>
      <c r="P113" s="1" t="s">
        <v>53</v>
      </c>
      <c r="Q113" s="1"/>
      <c r="R113" s="1"/>
    </row>
    <row r="114" spans="2:18" ht="15.75" customHeight="1" thickBot="1">
      <c r="B114" s="60" t="s">
        <v>100</v>
      </c>
      <c r="C114" s="61"/>
      <c r="D114" s="61"/>
      <c r="E114" s="61"/>
      <c r="F114" s="61"/>
      <c r="G114" s="61"/>
      <c r="H114" s="62"/>
      <c r="I114" s="55">
        <f>SUM(I110:I113)</f>
        <v>2.9</v>
      </c>
      <c r="J114" s="55">
        <f>SUM(J110:J113)</f>
        <v>130</v>
      </c>
      <c r="K114" s="55">
        <f>SUM(K110:K113)</f>
        <v>117</v>
      </c>
      <c r="L114" s="56"/>
      <c r="M114" s="57"/>
      <c r="N114" s="57"/>
      <c r="O114" s="57"/>
      <c r="P114" s="57"/>
      <c r="Q114" s="57"/>
      <c r="R114" s="58"/>
    </row>
    <row r="115" spans="2:18" ht="25.5" customHeight="1" thickBot="1">
      <c r="B115" s="13">
        <v>1</v>
      </c>
      <c r="C115" s="18" t="s">
        <v>36</v>
      </c>
      <c r="D115" s="13">
        <v>4</v>
      </c>
      <c r="E115" s="14" t="s">
        <v>116</v>
      </c>
      <c r="F115" s="13" t="s">
        <v>38</v>
      </c>
      <c r="G115" s="13">
        <v>4</v>
      </c>
      <c r="H115" s="13">
        <v>46</v>
      </c>
      <c r="I115" s="13">
        <v>0.4</v>
      </c>
      <c r="J115" s="13">
        <v>29</v>
      </c>
      <c r="K115" s="13">
        <v>25</v>
      </c>
      <c r="L115" s="5" t="s">
        <v>15</v>
      </c>
      <c r="M115" s="28"/>
      <c r="N115" s="29" t="s">
        <v>126</v>
      </c>
      <c r="O115" s="1" t="s">
        <v>127</v>
      </c>
      <c r="P115" s="1" t="s">
        <v>133</v>
      </c>
      <c r="Q115" s="1"/>
      <c r="R115" s="1"/>
    </row>
    <row r="116" spans="2:18" ht="24" customHeight="1">
      <c r="B116" s="13">
        <v>2</v>
      </c>
      <c r="C116" s="18" t="s">
        <v>36</v>
      </c>
      <c r="D116" s="13">
        <v>4</v>
      </c>
      <c r="E116" s="14" t="s">
        <v>116</v>
      </c>
      <c r="F116" s="13" t="s">
        <v>38</v>
      </c>
      <c r="G116" s="13">
        <v>16</v>
      </c>
      <c r="H116" s="13" t="s">
        <v>125</v>
      </c>
      <c r="I116" s="13">
        <v>1</v>
      </c>
      <c r="J116" s="13">
        <v>30</v>
      </c>
      <c r="K116" s="13">
        <v>28</v>
      </c>
      <c r="L116" s="7" t="s">
        <v>93</v>
      </c>
      <c r="M116" s="27"/>
      <c r="N116" s="7" t="s">
        <v>93</v>
      </c>
      <c r="O116" s="7" t="s">
        <v>93</v>
      </c>
      <c r="P116" s="1" t="s">
        <v>133</v>
      </c>
      <c r="Q116" s="1"/>
      <c r="R116" s="1"/>
    </row>
    <row r="117" spans="2:18" ht="23.25" customHeight="1" thickBot="1">
      <c r="B117" s="63" t="s">
        <v>26</v>
      </c>
      <c r="C117" s="64"/>
      <c r="D117" s="64"/>
      <c r="E117" s="64"/>
      <c r="F117" s="64"/>
      <c r="G117" s="64"/>
      <c r="H117" s="65"/>
      <c r="I117" s="32">
        <f>SUM(I115:I116)</f>
        <v>1.4</v>
      </c>
      <c r="J117" s="32">
        <f>SUM(J115:J116)</f>
        <v>59</v>
      </c>
      <c r="K117" s="32">
        <f>SUM(K115:K116)</f>
        <v>53</v>
      </c>
      <c r="L117" s="33"/>
      <c r="M117" s="34"/>
      <c r="N117" s="30"/>
      <c r="O117" s="30"/>
      <c r="P117" s="30"/>
      <c r="Q117" s="30"/>
      <c r="R117" s="35"/>
    </row>
    <row r="118" spans="2:18" ht="13.5" thickBot="1">
      <c r="B118" s="69" t="s">
        <v>30</v>
      </c>
      <c r="C118" s="70"/>
      <c r="D118" s="70"/>
      <c r="E118" s="70"/>
      <c r="F118" s="70"/>
      <c r="G118" s="70"/>
      <c r="H118" s="71"/>
      <c r="I118" s="49">
        <f>I89+I95+I107+I109+I114+I117</f>
        <v>16.5</v>
      </c>
      <c r="J118" s="49">
        <f>J89+J95+J107+J109+J114+J117</f>
        <v>824</v>
      </c>
      <c r="K118" s="49">
        <f>K89+K95+K107+K109+K114+K117</f>
        <v>736</v>
      </c>
      <c r="L118" s="50"/>
      <c r="M118" s="51"/>
      <c r="N118" s="51"/>
      <c r="O118" s="51"/>
      <c r="P118" s="51"/>
      <c r="Q118" s="51"/>
      <c r="R118" s="52"/>
    </row>
    <row r="119" spans="2:18" ht="21" thickBot="1">
      <c r="B119" s="66" t="s">
        <v>25</v>
      </c>
      <c r="C119" s="67"/>
      <c r="D119" s="67"/>
      <c r="E119" s="67"/>
      <c r="F119" s="67"/>
      <c r="G119" s="67"/>
      <c r="H119" s="68"/>
      <c r="I119" s="43">
        <f>I51+I85+I118</f>
        <v>101.5</v>
      </c>
      <c r="J119" s="43">
        <f>J51+J85+J118</f>
        <v>4715</v>
      </c>
      <c r="K119" s="43">
        <f>K51+K85+K118</f>
        <v>4273</v>
      </c>
      <c r="L119" s="44"/>
      <c r="M119" s="45"/>
      <c r="N119" s="45"/>
      <c r="O119" s="45"/>
      <c r="P119" s="45"/>
      <c r="Q119" s="45"/>
      <c r="R119" s="46"/>
    </row>
    <row r="120" spans="2:18" ht="12.75">
      <c r="B120" s="38"/>
      <c r="C120" s="16"/>
      <c r="D120" s="16"/>
      <c r="E120" s="17"/>
      <c r="F120" s="16"/>
      <c r="G120" s="16"/>
      <c r="H120" s="16"/>
      <c r="I120" s="53"/>
      <c r="J120" s="53"/>
      <c r="K120" s="53"/>
      <c r="L120" s="16"/>
      <c r="M120" s="17"/>
      <c r="N120" s="16"/>
      <c r="O120" s="31"/>
      <c r="Q120" s="16"/>
      <c r="R120" s="16"/>
    </row>
    <row r="121" spans="2:18" ht="12.75">
      <c r="B121" s="38"/>
      <c r="C121" s="16"/>
      <c r="D121" s="16"/>
      <c r="E121" s="17"/>
      <c r="F121" s="16"/>
      <c r="G121" s="16"/>
      <c r="H121" s="16"/>
      <c r="I121" s="16"/>
      <c r="J121" s="16"/>
      <c r="K121" s="16"/>
      <c r="L121" s="16"/>
      <c r="M121" s="17"/>
      <c r="N121" s="16"/>
      <c r="O121" s="16"/>
      <c r="P121" s="16"/>
      <c r="Q121" s="16"/>
      <c r="R121" s="16"/>
    </row>
    <row r="122" spans="2:18" ht="12.75">
      <c r="B122" s="38"/>
      <c r="C122" s="16" t="s">
        <v>27</v>
      </c>
      <c r="D122" s="16"/>
      <c r="E122" s="17"/>
      <c r="F122" s="16"/>
      <c r="G122" s="16"/>
      <c r="H122" s="16"/>
      <c r="I122" s="16"/>
      <c r="J122" s="16"/>
      <c r="K122" s="16"/>
      <c r="L122" s="16"/>
      <c r="M122" s="17"/>
      <c r="N122" s="16"/>
      <c r="O122" s="16"/>
      <c r="P122" s="16"/>
      <c r="Q122" s="16"/>
      <c r="R122" s="16"/>
    </row>
    <row r="123" spans="2:18" ht="12.75">
      <c r="B123" s="38"/>
      <c r="C123" s="16"/>
      <c r="D123" s="16"/>
      <c r="E123" s="17"/>
      <c r="F123" s="16"/>
      <c r="G123" s="16"/>
      <c r="H123" s="16"/>
      <c r="I123" s="16"/>
      <c r="J123" s="16"/>
      <c r="K123" s="16"/>
      <c r="L123" s="16"/>
      <c r="M123" s="17"/>
      <c r="N123" s="16"/>
      <c r="O123" s="16"/>
      <c r="P123" s="16"/>
      <c r="Q123" s="16"/>
      <c r="R123" s="16"/>
    </row>
    <row r="124" spans="2:18" ht="12.75">
      <c r="B124" s="39" t="s">
        <v>28</v>
      </c>
      <c r="C124" s="23"/>
      <c r="D124" s="16"/>
      <c r="E124" s="16"/>
      <c r="F124" s="16"/>
      <c r="G124" s="16"/>
      <c r="H124" s="16"/>
      <c r="I124" s="16"/>
      <c r="J124" s="16"/>
      <c r="K124" s="16"/>
      <c r="L124" s="16"/>
      <c r="M124" s="17"/>
      <c r="N124" s="16"/>
      <c r="O124" s="16"/>
      <c r="P124" s="16"/>
      <c r="Q124" s="16"/>
      <c r="R124" s="16"/>
    </row>
    <row r="125" spans="2:18" ht="12.75">
      <c r="B125" s="39" t="s">
        <v>29</v>
      </c>
      <c r="C125" s="23"/>
      <c r="D125" s="16"/>
      <c r="E125" s="16"/>
      <c r="F125" s="16"/>
      <c r="G125" s="16"/>
      <c r="H125" s="16"/>
      <c r="I125" s="16"/>
      <c r="J125" s="16"/>
      <c r="K125" s="16"/>
      <c r="L125" s="16" t="s">
        <v>83</v>
      </c>
      <c r="M125" s="17"/>
      <c r="N125" s="16"/>
      <c r="O125" s="16"/>
      <c r="P125" s="16"/>
      <c r="Q125" s="16"/>
      <c r="R125" s="16"/>
    </row>
    <row r="126" spans="2:16" ht="12.75">
      <c r="B126" s="38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ht="12.75">
      <c r="P127" s="16"/>
    </row>
  </sheetData>
  <sheetProtection/>
  <mergeCells count="44">
    <mergeCell ref="B52:R52"/>
    <mergeCell ref="B21:H21"/>
    <mergeCell ref="B117:H117"/>
    <mergeCell ref="B50:H50"/>
    <mergeCell ref="I15:I16"/>
    <mergeCell ref="B31:H31"/>
    <mergeCell ref="B38:H38"/>
    <mergeCell ref="B114:H114"/>
    <mergeCell ref="B60:H60"/>
    <mergeCell ref="B68:H68"/>
    <mergeCell ref="C15:C16"/>
    <mergeCell ref="D15:D16"/>
    <mergeCell ref="E15:E16"/>
    <mergeCell ref="B11:I11"/>
    <mergeCell ref="N15:N16"/>
    <mergeCell ref="O15:O16"/>
    <mergeCell ref="B15:B16"/>
    <mergeCell ref="J15:K15"/>
    <mergeCell ref="G15:G16"/>
    <mergeCell ref="H15:H16"/>
    <mergeCell ref="L11:O11"/>
    <mergeCell ref="P11:W11"/>
    <mergeCell ref="Z11:AC11"/>
    <mergeCell ref="P15:P16"/>
    <mergeCell ref="B119:H119"/>
    <mergeCell ref="B118:H118"/>
    <mergeCell ref="B51:H51"/>
    <mergeCell ref="B86:R86"/>
    <mergeCell ref="Q15:Q16"/>
    <mergeCell ref="R15:R16"/>
    <mergeCell ref="B17:R17"/>
    <mergeCell ref="B25:H25"/>
    <mergeCell ref="F15:F16"/>
    <mergeCell ref="L15:M15"/>
    <mergeCell ref="B40:H40"/>
    <mergeCell ref="B44:H44"/>
    <mergeCell ref="B89:H89"/>
    <mergeCell ref="B95:H95"/>
    <mergeCell ref="B107:H107"/>
    <mergeCell ref="B109:H109"/>
    <mergeCell ref="B78:H78"/>
    <mergeCell ref="B82:H82"/>
    <mergeCell ref="B85:H85"/>
    <mergeCell ref="B84:H84"/>
  </mergeCells>
  <printOptions/>
  <pageMargins left="0" right="0" top="0" bottom="0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Oblik</dc:creator>
  <cp:keywords/>
  <dc:description/>
  <cp:lastModifiedBy>EOD</cp:lastModifiedBy>
  <cp:lastPrinted>2018-03-02T08:33:50Z</cp:lastPrinted>
  <dcterms:created xsi:type="dcterms:W3CDTF">2016-03-11T12:03:08Z</dcterms:created>
  <dcterms:modified xsi:type="dcterms:W3CDTF">2018-03-02T08:34:36Z</dcterms:modified>
  <cp:category/>
  <cp:version/>
  <cp:contentType/>
  <cp:contentStatus/>
</cp:coreProperties>
</file>